
<file path=[Content_Types].xml><?xml version="1.0" encoding="utf-8"?>
<Types xmlns="http://schemas.openxmlformats.org/package/2006/content-types">
  <Default Extension="bin" ContentType="application/vnd.ms-office.vbaProject"/>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codeName="{957460C9-B318-DD5D-5CC9-C049C1E746CC}"/>
  <workbookPr codeName="ThisWorkbook" autoCompressPictures="0" defaultThemeVersion="124226"/>
  <mc:AlternateContent xmlns:mc="http://schemas.openxmlformats.org/markup-compatibility/2006">
    <mc:Choice Requires="x15">
      <x15ac:absPath xmlns:x15ac="http://schemas.microsoft.com/office/spreadsheetml/2010/11/ac" url="C:\Users\joela\Dropbox\10c. Training and Presentations Scheduled\02.06.2025 Basic Financial Calculations Excel Presentation Zoom CCIM chapter\"/>
    </mc:Choice>
  </mc:AlternateContent>
  <xr:revisionPtr revIDLastSave="0" documentId="8_{3D2C463A-02CB-4B4A-B95D-8FBEEE44B40A}" xr6:coauthVersionLast="47" xr6:coauthVersionMax="47" xr10:uidLastSave="{00000000-0000-0000-0000-000000000000}"/>
  <bookViews>
    <workbookView xWindow="-120" yWindow="-120" windowWidth="29040" windowHeight="15720" tabRatio="895" activeTab="3" xr2:uid="{00000000-000D-0000-FFFF-FFFF00000000}"/>
  </bookViews>
  <sheets>
    <sheet name="LICENSE" sheetId="10" r:id="rId1"/>
    <sheet name="(1)Tbl.Cnts" sheetId="6" r:id="rId2"/>
    <sheet name="(2)Instructions" sheetId="5" r:id="rId3"/>
    <sheet name="(3)TVM" sheetId="1" r:id="rId4"/>
    <sheet name="(4)NPV-IRR Annual" sheetId="14" r:id="rId5"/>
    <sheet name="(5)NPV-IRR Annuities" sheetId="7" r:id="rId6"/>
    <sheet name="(6)Amortization Schedule " sheetId="11" r:id="rId7"/>
    <sheet name="(7)Annual Summary" sheetId="3" r:id="rId8"/>
    <sheet name="(8)Statistics" sheetId="9" r:id="rId9"/>
    <sheet name="(9)Basic Math" sheetId="12" r:id="rId10"/>
    <sheet name="(10)Capital Accumulation" sheetId="16" r:id="rId11"/>
  </sheets>
  <definedNames>
    <definedName name="_xlnm.Print_Area" localSheetId="1">'(1)Tbl.Cnts'!$B$1:$R$42</definedName>
    <definedName name="_xlnm.Print_Area" localSheetId="2">'(2)Instructions'!$A$1:$Q$41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16" l="1"/>
  <c r="B6" i="16"/>
  <c r="C70" i="16"/>
  <c r="E80" i="16"/>
  <c r="E83" i="16"/>
  <c r="E85" i="16"/>
  <c r="E87" i="16"/>
  <c r="E89" i="16"/>
  <c r="B2" i="14"/>
  <c r="D7" i="14"/>
  <c r="D8" i="14"/>
  <c r="D9" i="14"/>
  <c r="D10" i="14"/>
  <c r="D11" i="14"/>
  <c r="D12" i="14"/>
  <c r="D13" i="14"/>
  <c r="D14" i="14"/>
  <c r="D15" i="14"/>
  <c r="D16" i="14"/>
  <c r="D17" i="14"/>
  <c r="D18" i="14"/>
  <c r="D19" i="14"/>
  <c r="D20" i="14"/>
  <c r="D21" i="14"/>
  <c r="D22" i="14"/>
  <c r="D23" i="14"/>
  <c r="D24" i="14"/>
  <c r="D25" i="14"/>
  <c r="D26" i="14"/>
  <c r="G55" i="14"/>
  <c r="G77" i="14" s="1"/>
  <c r="G56" i="14"/>
  <c r="G57" i="14"/>
  <c r="G58" i="14"/>
  <c r="G59" i="14"/>
  <c r="G60" i="14"/>
  <c r="G61" i="14"/>
  <c r="G62" i="14"/>
  <c r="G63" i="14"/>
  <c r="G64" i="14"/>
  <c r="G65" i="14"/>
  <c r="G66" i="14"/>
  <c r="G67" i="14"/>
  <c r="G68" i="14"/>
  <c r="G69" i="14"/>
  <c r="G70" i="14"/>
  <c r="G71" i="14"/>
  <c r="G72" i="14"/>
  <c r="G73" i="14"/>
  <c r="G74" i="14"/>
  <c r="G75" i="14"/>
  <c r="G79" i="14"/>
  <c r="C10" i="1"/>
  <c r="D12" i="1" s="1"/>
  <c r="I12" i="1"/>
  <c r="G18" i="12"/>
  <c r="G13" i="12"/>
  <c r="G8" i="12"/>
  <c r="B2" i="12"/>
  <c r="C17" i="12"/>
  <c r="C18" i="12"/>
  <c r="C19" i="12" s="1"/>
  <c r="C20" i="12" s="1"/>
  <c r="C21" i="12" s="1"/>
  <c r="G12" i="12"/>
  <c r="G11" i="12"/>
  <c r="G10" i="12"/>
  <c r="G7" i="12"/>
  <c r="G6" i="12"/>
  <c r="G5" i="12"/>
  <c r="D8" i="1"/>
  <c r="D7" i="1"/>
  <c r="F7" i="1"/>
  <c r="D8" i="3"/>
  <c r="C15" i="3" s="1"/>
  <c r="E15" i="3" s="1"/>
  <c r="F15" i="3" s="1"/>
  <c r="C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15" i="11"/>
  <c r="E366" i="11"/>
  <c r="E367" i="11"/>
  <c r="E368" i="11"/>
  <c r="E369" i="11"/>
  <c r="E370" i="11"/>
  <c r="E371" i="11"/>
  <c r="E372" i="11"/>
  <c r="E373" i="11"/>
  <c r="E374" i="11"/>
  <c r="D6" i="3"/>
  <c r="D27" i="3" s="1"/>
  <c r="D7" i="3"/>
  <c r="B2" i="9"/>
  <c r="D6" i="9"/>
  <c r="D7" i="9" s="1"/>
  <c r="D8" i="9" s="1"/>
  <c r="D9" i="9" s="1"/>
  <c r="D10" i="9" s="1"/>
  <c r="D11" i="9" s="1"/>
  <c r="D12" i="9" s="1"/>
  <c r="D13" i="9" s="1"/>
  <c r="D14" i="9" s="1"/>
  <c r="D15" i="9" s="1"/>
  <c r="D16" i="9" s="1"/>
  <c r="D17" i="9" s="1"/>
  <c r="D18" i="9" s="1"/>
  <c r="D19" i="9" s="1"/>
  <c r="D20" i="9" s="1"/>
  <c r="D21" i="9" s="1"/>
  <c r="D22" i="9" s="1"/>
  <c r="D23" i="9" s="1"/>
  <c r="D24" i="9" s="1"/>
  <c r="B2" i="3"/>
  <c r="D10" i="3"/>
  <c r="D9" i="3"/>
  <c r="B2" i="11"/>
  <c r="B2" i="7"/>
  <c r="B2" i="1"/>
  <c r="B6" i="9"/>
  <c r="B7" i="9" s="1"/>
  <c r="B8" i="9" s="1"/>
  <c r="B9" i="9" s="1"/>
  <c r="B10" i="9" s="1"/>
  <c r="B11" i="9" s="1"/>
  <c r="B12" i="9" s="1"/>
  <c r="B13" i="9" s="1"/>
  <c r="B14" i="9" s="1"/>
  <c r="B15" i="9" s="1"/>
  <c r="B16" i="9" s="1"/>
  <c r="B17" i="9" s="1"/>
  <c r="B18" i="9" s="1"/>
  <c r="B19" i="9" s="1"/>
  <c r="B20" i="9" s="1"/>
  <c r="B21" i="9" s="1"/>
  <c r="B22" i="9" s="1"/>
  <c r="B23" i="9" s="1"/>
  <c r="B24" i="9" s="1"/>
  <c r="D89" i="7"/>
  <c r="C90" i="7"/>
  <c r="D90" i="7" s="1"/>
  <c r="C91" i="7"/>
  <c r="D91" i="7" s="1"/>
  <c r="C92" i="7"/>
  <c r="D92" i="7" s="1"/>
  <c r="C93" i="7"/>
  <c r="D93" i="7" s="1"/>
  <c r="C94" i="7"/>
  <c r="D94" i="7" s="1"/>
  <c r="C95" i="7"/>
  <c r="D95" i="7" s="1"/>
  <c r="C96" i="7"/>
  <c r="D96" i="7" s="1"/>
  <c r="C97" i="7"/>
  <c r="D97" i="7" s="1"/>
  <c r="C98" i="7"/>
  <c r="D98" i="7" s="1"/>
  <c r="C99" i="7"/>
  <c r="D99" i="7" s="1"/>
  <c r="C100" i="7"/>
  <c r="D100" i="7" s="1"/>
  <c r="C101" i="7"/>
  <c r="D101" i="7" s="1"/>
  <c r="C102" i="7"/>
  <c r="D102" i="7" s="1"/>
  <c r="C103" i="7"/>
  <c r="D103" i="7" s="1"/>
  <c r="C104" i="7"/>
  <c r="D104" i="7"/>
  <c r="D6" i="1"/>
  <c r="F8" i="1"/>
  <c r="F12" i="1" s="1"/>
  <c r="F14" i="1"/>
  <c r="D20" i="3"/>
  <c r="D22" i="3"/>
  <c r="D44" i="3"/>
  <c r="D24" i="3"/>
  <c r="D34" i="3" l="1"/>
  <c r="D15" i="3"/>
  <c r="D16" i="3"/>
  <c r="D23" i="3"/>
  <c r="D37" i="3"/>
  <c r="D33" i="3"/>
  <c r="D42" i="3"/>
  <c r="D26" i="3"/>
  <c r="D39" i="3"/>
  <c r="D38" i="3"/>
  <c r="D35" i="3"/>
  <c r="D18" i="3"/>
  <c r="D11" i="3"/>
  <c r="D25" i="3"/>
  <c r="D41" i="3"/>
  <c r="D19" i="3"/>
  <c r="D21" i="3"/>
  <c r="D17" i="3"/>
  <c r="D31" i="3"/>
  <c r="D28" i="3"/>
  <c r="D29" i="3"/>
  <c r="D32" i="3"/>
  <c r="D43" i="3"/>
  <c r="D30" i="3"/>
  <c r="D36" i="3"/>
  <c r="D40" i="3"/>
  <c r="C16" i="3"/>
  <c r="B15" i="3"/>
  <c r="B16" i="3"/>
  <c r="G15" i="11"/>
  <c r="I15" i="11" s="1"/>
  <c r="G90" i="7"/>
  <c r="H90" i="7" s="1"/>
  <c r="C16" i="11" l="1"/>
  <c r="B15" i="11"/>
  <c r="B16" i="11"/>
  <c r="E16" i="3"/>
  <c r="F16" i="3" s="1"/>
  <c r="B17" i="3" l="1"/>
  <c r="C17" i="3"/>
  <c r="G16" i="11"/>
  <c r="I16" i="11" s="1"/>
  <c r="B17" i="11" l="1"/>
  <c r="C17" i="11"/>
  <c r="E17" i="3"/>
  <c r="F17" i="3" s="1"/>
  <c r="B18" i="3" l="1"/>
  <c r="C18" i="3"/>
  <c r="G17" i="11"/>
  <c r="I17" i="11"/>
  <c r="C18" i="11" l="1"/>
  <c r="B18" i="11"/>
  <c r="E18" i="3"/>
  <c r="F18" i="3" s="1"/>
  <c r="B19" i="3" l="1"/>
  <c r="C19" i="3"/>
  <c r="G18" i="11"/>
  <c r="I18" i="11"/>
  <c r="B19" i="11" l="1"/>
  <c r="C19" i="11"/>
  <c r="E19" i="3"/>
  <c r="F19" i="3" s="1"/>
  <c r="C20" i="3" l="1"/>
  <c r="B20" i="3"/>
  <c r="G19" i="11"/>
  <c r="I19" i="11"/>
  <c r="B20" i="11" l="1"/>
  <c r="C20" i="11"/>
  <c r="E20" i="3"/>
  <c r="F20" i="3"/>
  <c r="C21" i="3" l="1"/>
  <c r="B21" i="3"/>
  <c r="G20" i="11"/>
  <c r="I20" i="11"/>
  <c r="B21" i="11" l="1"/>
  <c r="C21" i="11"/>
  <c r="E21" i="3"/>
  <c r="F21" i="3" s="1"/>
  <c r="B22" i="3" l="1"/>
  <c r="C22" i="3"/>
  <c r="G21" i="11"/>
  <c r="I21" i="11"/>
  <c r="C22" i="11" l="1"/>
  <c r="B22" i="11"/>
  <c r="E22" i="3"/>
  <c r="F22" i="3"/>
  <c r="C23" i="3" l="1"/>
  <c r="B23" i="3"/>
  <c r="G22" i="11"/>
  <c r="I22" i="11"/>
  <c r="C23" i="11" l="1"/>
  <c r="B23" i="11"/>
  <c r="E23" i="3"/>
  <c r="F23" i="3" s="1"/>
  <c r="C24" i="3" l="1"/>
  <c r="B24" i="3"/>
  <c r="G23" i="11"/>
  <c r="I23" i="11"/>
  <c r="B24" i="11" l="1"/>
  <c r="C24" i="11"/>
  <c r="E24" i="3"/>
  <c r="F24" i="3" s="1"/>
  <c r="B25" i="3" l="1"/>
  <c r="C25" i="3"/>
  <c r="G24" i="11"/>
  <c r="I24" i="11" s="1"/>
  <c r="B25" i="11" l="1"/>
  <c r="C25" i="11"/>
  <c r="E25" i="3"/>
  <c r="F25" i="3" s="1"/>
  <c r="B26" i="3" l="1"/>
  <c r="C26" i="3"/>
  <c r="G25" i="11"/>
  <c r="I25" i="11"/>
  <c r="C26" i="11" l="1"/>
  <c r="B26" i="11"/>
  <c r="E26" i="3"/>
  <c r="F26" i="3" s="1"/>
  <c r="C27" i="3" l="1"/>
  <c r="B27" i="3"/>
  <c r="G26" i="11"/>
  <c r="I26" i="11"/>
  <c r="B27" i="11" l="1"/>
  <c r="C27" i="11"/>
  <c r="E27" i="3"/>
  <c r="F27" i="3" s="1"/>
  <c r="C28" i="3" l="1"/>
  <c r="B28" i="3"/>
  <c r="G27" i="11"/>
  <c r="I27" i="11" s="1"/>
  <c r="B28" i="11" l="1"/>
  <c r="C28" i="11"/>
  <c r="E28" i="3"/>
  <c r="F28" i="3"/>
  <c r="B29" i="3" l="1"/>
  <c r="C29" i="3"/>
  <c r="G28" i="11"/>
  <c r="I28" i="11" s="1"/>
  <c r="B29" i="11" l="1"/>
  <c r="C29" i="11"/>
  <c r="E29" i="3"/>
  <c r="F29" i="3" s="1"/>
  <c r="C30" i="3" l="1"/>
  <c r="B30" i="3"/>
  <c r="G29" i="11"/>
  <c r="I29" i="11"/>
  <c r="C30" i="11" l="1"/>
  <c r="B30" i="11"/>
  <c r="E30" i="3"/>
  <c r="F30" i="3" s="1"/>
  <c r="B31" i="3" l="1"/>
  <c r="C31" i="3"/>
  <c r="G30" i="11"/>
  <c r="I30" i="11" s="1"/>
  <c r="B31" i="11" l="1"/>
  <c r="C31" i="11"/>
  <c r="E31" i="3"/>
  <c r="F31" i="3" s="1"/>
  <c r="C32" i="3" l="1"/>
  <c r="B32" i="3"/>
  <c r="G31" i="11"/>
  <c r="I31" i="11"/>
  <c r="C32" i="11" l="1"/>
  <c r="B32" i="11"/>
  <c r="E32" i="3"/>
  <c r="F32" i="3"/>
  <c r="B33" i="3" l="1"/>
  <c r="C33" i="3"/>
  <c r="G32" i="11"/>
  <c r="I32" i="11"/>
  <c r="B33" i="11" l="1"/>
  <c r="C33" i="11"/>
  <c r="E33" i="3"/>
  <c r="F33" i="3" s="1"/>
  <c r="B34" i="3" l="1"/>
  <c r="C34" i="3"/>
  <c r="G33" i="11"/>
  <c r="I33" i="11"/>
  <c r="C34" i="11" l="1"/>
  <c r="B34" i="11"/>
  <c r="E34" i="3"/>
  <c r="F34" i="3" s="1"/>
  <c r="B35" i="3" l="1"/>
  <c r="C35" i="3"/>
  <c r="G34" i="11"/>
  <c r="I34" i="11" s="1"/>
  <c r="B35" i="11" l="1"/>
  <c r="C35" i="11"/>
  <c r="E35" i="3"/>
  <c r="F35" i="3" s="1"/>
  <c r="B36" i="3" l="1"/>
  <c r="C36" i="3"/>
  <c r="G35" i="11"/>
  <c r="I35" i="11" s="1"/>
  <c r="B36" i="11" l="1"/>
  <c r="C36" i="11"/>
  <c r="E36" i="3"/>
  <c r="F36" i="3"/>
  <c r="C37" i="3" l="1"/>
  <c r="B37" i="3"/>
  <c r="G36" i="11"/>
  <c r="I36" i="11" s="1"/>
  <c r="B37" i="11" l="1"/>
  <c r="C37" i="11"/>
  <c r="E37" i="3"/>
  <c r="F37" i="3" s="1"/>
  <c r="B38" i="3" l="1"/>
  <c r="C38" i="3"/>
  <c r="G37" i="11"/>
  <c r="I37" i="11" s="1"/>
  <c r="C38" i="11" l="1"/>
  <c r="B38" i="11"/>
  <c r="E38" i="3"/>
  <c r="F38" i="3"/>
  <c r="B39" i="3" l="1"/>
  <c r="C39" i="3"/>
  <c r="G38" i="11"/>
  <c r="I38" i="11" s="1"/>
  <c r="C39" i="11" l="1"/>
  <c r="B39" i="11"/>
  <c r="E39" i="3"/>
  <c r="F39" i="3" s="1"/>
  <c r="C40" i="3" l="1"/>
  <c r="B40" i="3"/>
  <c r="G39" i="11"/>
  <c r="I39" i="11"/>
  <c r="B40" i="11" l="1"/>
  <c r="C40" i="11"/>
  <c r="E40" i="3"/>
  <c r="F40" i="3" s="1"/>
  <c r="C41" i="3" l="1"/>
  <c r="B41" i="3"/>
  <c r="G40" i="11"/>
  <c r="I40" i="11"/>
  <c r="B41" i="11" l="1"/>
  <c r="C41" i="11"/>
  <c r="E41" i="3"/>
  <c r="F41" i="3" s="1"/>
  <c r="B42" i="3" l="1"/>
  <c r="C42" i="3"/>
  <c r="G41" i="11"/>
  <c r="I41" i="11" s="1"/>
  <c r="C42" i="11" l="1"/>
  <c r="B42" i="11"/>
  <c r="E42" i="3"/>
  <c r="F42" i="3" s="1"/>
  <c r="C43" i="3" l="1"/>
  <c r="B43" i="3"/>
  <c r="G42" i="11"/>
  <c r="I42" i="11" s="1"/>
  <c r="B43" i="11" l="1"/>
  <c r="C43" i="11"/>
  <c r="E43" i="3"/>
  <c r="F43" i="3" s="1"/>
  <c r="C44" i="3" l="1"/>
  <c r="B44" i="3"/>
  <c r="G43" i="11"/>
  <c r="I43" i="11" s="1"/>
  <c r="B44" i="11" l="1"/>
  <c r="C44" i="11"/>
  <c r="E44" i="3"/>
  <c r="F44" i="3" s="1"/>
  <c r="G44" i="11" l="1"/>
  <c r="I44" i="11" s="1"/>
  <c r="B45" i="11" l="1"/>
  <c r="C45" i="11"/>
  <c r="G45" i="11" l="1"/>
  <c r="I45" i="11"/>
  <c r="C46" i="11" l="1"/>
  <c r="B46" i="11"/>
  <c r="G46" i="11" l="1"/>
  <c r="I46" i="11" s="1"/>
  <c r="B47" i="11" l="1"/>
  <c r="C47" i="11"/>
  <c r="G47" i="11" l="1"/>
  <c r="I47" i="11" s="1"/>
  <c r="C48" i="11" l="1"/>
  <c r="B48" i="11"/>
  <c r="G48" i="11" l="1"/>
  <c r="I48" i="11" s="1"/>
  <c r="B49" i="11" l="1"/>
  <c r="C49" i="11"/>
  <c r="G49" i="11" l="1"/>
  <c r="I49" i="11" s="1"/>
  <c r="C50" i="11" l="1"/>
  <c r="B50" i="11"/>
  <c r="G50" i="11" l="1"/>
  <c r="I50" i="11" s="1"/>
  <c r="B51" i="11" l="1"/>
  <c r="C51" i="11"/>
  <c r="G51" i="11" l="1"/>
  <c r="I51" i="11" s="1"/>
  <c r="B52" i="11" l="1"/>
  <c r="C52" i="11"/>
  <c r="G52" i="11" l="1"/>
  <c r="I52" i="11" s="1"/>
  <c r="B53" i="11" l="1"/>
  <c r="C53" i="11"/>
  <c r="G53" i="11" l="1"/>
  <c r="I53" i="11"/>
  <c r="C54" i="11" l="1"/>
  <c r="B54" i="11"/>
  <c r="G54" i="11" l="1"/>
  <c r="I54" i="11"/>
  <c r="C55" i="11" l="1"/>
  <c r="B55" i="11"/>
  <c r="G55" i="11" l="1"/>
  <c r="I55" i="11" s="1"/>
  <c r="B56" i="11" l="1"/>
  <c r="C56" i="11"/>
  <c r="G56" i="11" l="1"/>
  <c r="I56" i="11" s="1"/>
  <c r="B57" i="11" l="1"/>
  <c r="C57" i="11"/>
  <c r="G57" i="11" l="1"/>
  <c r="I57" i="11" s="1"/>
  <c r="C58" i="11" l="1"/>
  <c r="B58" i="11"/>
  <c r="G58" i="11" l="1"/>
  <c r="I58" i="11" s="1"/>
  <c r="B59" i="11" l="1"/>
  <c r="C59" i="11"/>
  <c r="G59" i="11" l="1"/>
  <c r="I59" i="11" s="1"/>
  <c r="B60" i="11" l="1"/>
  <c r="C60" i="11"/>
  <c r="G60" i="11" l="1"/>
  <c r="I60" i="11" s="1"/>
  <c r="B61" i="11" l="1"/>
  <c r="C61" i="11"/>
  <c r="G61" i="11" l="1"/>
  <c r="I61" i="11" s="1"/>
  <c r="B62" i="11" l="1"/>
  <c r="C62" i="11"/>
  <c r="G62" i="11" l="1"/>
  <c r="I62" i="11" s="1"/>
  <c r="B63" i="11" l="1"/>
  <c r="C63" i="11"/>
  <c r="G63" i="11" l="1"/>
  <c r="I63" i="11" s="1"/>
  <c r="C64" i="11" l="1"/>
  <c r="B64" i="11"/>
  <c r="G64" i="11" l="1"/>
  <c r="I64" i="11" s="1"/>
  <c r="B65" i="11" l="1"/>
  <c r="C65" i="11"/>
  <c r="G65" i="11" l="1"/>
  <c r="I65" i="11" s="1"/>
  <c r="B66" i="11" l="1"/>
  <c r="C66" i="11"/>
  <c r="G66" i="11" l="1"/>
  <c r="I66" i="11" s="1"/>
  <c r="C67" i="11" l="1"/>
  <c r="B67" i="11"/>
  <c r="G67" i="11" l="1"/>
  <c r="I67" i="11" s="1"/>
  <c r="C68" i="11" l="1"/>
  <c r="B68" i="11"/>
  <c r="G68" i="11" l="1"/>
  <c r="I68" i="11" s="1"/>
  <c r="B69" i="11" l="1"/>
  <c r="C69" i="11"/>
  <c r="G69" i="11" l="1"/>
  <c r="I69" i="11" s="1"/>
  <c r="B70" i="11" l="1"/>
  <c r="C70" i="11"/>
  <c r="G70" i="11" l="1"/>
  <c r="I70" i="11" s="1"/>
  <c r="C71" i="11" l="1"/>
  <c r="B71" i="11"/>
  <c r="G71" i="11" l="1"/>
  <c r="I71" i="11" s="1"/>
  <c r="B72" i="11" l="1"/>
  <c r="C72" i="11"/>
  <c r="G72" i="11" l="1"/>
  <c r="I72" i="11" s="1"/>
  <c r="B73" i="11" l="1"/>
  <c r="C73" i="11"/>
  <c r="G73" i="11" l="1"/>
  <c r="I73" i="11" s="1"/>
  <c r="B74" i="11" l="1"/>
  <c r="C74" i="11"/>
  <c r="G74" i="11" l="1"/>
  <c r="I74" i="11" s="1"/>
  <c r="C75" i="11" l="1"/>
  <c r="B75" i="11"/>
  <c r="G75" i="11" l="1"/>
  <c r="I75" i="11" s="1"/>
  <c r="B76" i="11" l="1"/>
  <c r="C76" i="11"/>
  <c r="G76" i="11" l="1"/>
  <c r="I76" i="11" s="1"/>
  <c r="C77" i="11" l="1"/>
  <c r="B77" i="11"/>
  <c r="G77" i="11" l="1"/>
  <c r="I77" i="11" s="1"/>
  <c r="C78" i="11" l="1"/>
  <c r="B78" i="11"/>
  <c r="G78" i="11" l="1"/>
  <c r="I78" i="11" s="1"/>
  <c r="C79" i="11" l="1"/>
  <c r="B79" i="11"/>
  <c r="G79" i="11" l="1"/>
  <c r="I79" i="11" s="1"/>
  <c r="B80" i="11" l="1"/>
  <c r="C80" i="11"/>
  <c r="G80" i="11" l="1"/>
  <c r="I80" i="11" s="1"/>
  <c r="C81" i="11" l="1"/>
  <c r="B81" i="11"/>
  <c r="G81" i="11" l="1"/>
  <c r="I81" i="11" s="1"/>
  <c r="C82" i="11" l="1"/>
  <c r="B82" i="11"/>
  <c r="G82" i="11" l="1"/>
  <c r="I82" i="11" s="1"/>
  <c r="B83" i="11" l="1"/>
  <c r="C83" i="11"/>
  <c r="G83" i="11" l="1"/>
  <c r="I83" i="11" s="1"/>
  <c r="C84" i="11" l="1"/>
  <c r="B84" i="11"/>
  <c r="G84" i="11" l="1"/>
  <c r="I84" i="11" s="1"/>
  <c r="B85" i="11" l="1"/>
  <c r="C85" i="11"/>
  <c r="G85" i="11" l="1"/>
  <c r="I85" i="11" s="1"/>
  <c r="B86" i="11" l="1"/>
  <c r="C86" i="11"/>
  <c r="G86" i="11" l="1"/>
  <c r="I86" i="11" s="1"/>
  <c r="B87" i="11" l="1"/>
  <c r="C87" i="11"/>
  <c r="G87" i="11" l="1"/>
  <c r="I87" i="11" s="1"/>
  <c r="B88" i="11" l="1"/>
  <c r="C88" i="11"/>
  <c r="G88" i="11" l="1"/>
  <c r="I88" i="11" s="1"/>
  <c r="B89" i="11" l="1"/>
  <c r="C89" i="11"/>
  <c r="G89" i="11" l="1"/>
  <c r="I89" i="11" s="1"/>
  <c r="C90" i="11" l="1"/>
  <c r="B90" i="11"/>
  <c r="G90" i="11" l="1"/>
  <c r="I90" i="11" s="1"/>
  <c r="B91" i="11" l="1"/>
  <c r="C91" i="11"/>
  <c r="G91" i="11" l="1"/>
  <c r="I91" i="11" s="1"/>
  <c r="B92" i="11" l="1"/>
  <c r="C92" i="11"/>
  <c r="G92" i="11" l="1"/>
  <c r="I92" i="11" s="1"/>
  <c r="C93" i="11" l="1"/>
  <c r="B93" i="11"/>
  <c r="G93" i="11" l="1"/>
  <c r="I93" i="11" s="1"/>
  <c r="B94" i="11" l="1"/>
  <c r="C94" i="11"/>
  <c r="G94" i="11" l="1"/>
  <c r="I94" i="11" s="1"/>
  <c r="B95" i="11" l="1"/>
  <c r="C95" i="11"/>
  <c r="G95" i="11" l="1"/>
  <c r="I95" i="11" s="1"/>
  <c r="B96" i="11" l="1"/>
  <c r="C96" i="11"/>
  <c r="G96" i="11" l="1"/>
  <c r="I96" i="11" s="1"/>
  <c r="B97" i="11" l="1"/>
  <c r="C97" i="11"/>
  <c r="G97" i="11" l="1"/>
  <c r="I97" i="11" s="1"/>
  <c r="B98" i="11" l="1"/>
  <c r="C98" i="11"/>
  <c r="G98" i="11" l="1"/>
  <c r="I98" i="11" s="1"/>
  <c r="B99" i="11" l="1"/>
  <c r="C99" i="11"/>
  <c r="G99" i="11" l="1"/>
  <c r="I99" i="11" s="1"/>
  <c r="B100" i="11" l="1"/>
  <c r="C100" i="11"/>
  <c r="G100" i="11" l="1"/>
  <c r="I100" i="11" s="1"/>
  <c r="B101" i="11" l="1"/>
  <c r="C101" i="11"/>
  <c r="G101" i="11" l="1"/>
  <c r="I101" i="11" s="1"/>
  <c r="B102" i="11" l="1"/>
  <c r="C102" i="11"/>
  <c r="G102" i="11" l="1"/>
  <c r="I102" i="11" s="1"/>
  <c r="C103" i="11" l="1"/>
  <c r="B103" i="11"/>
  <c r="G103" i="11" l="1"/>
  <c r="I103" i="11"/>
  <c r="B104" i="11" l="1"/>
  <c r="C104" i="11"/>
  <c r="G104" i="11" l="1"/>
  <c r="I104" i="11"/>
  <c r="B105" i="11" l="1"/>
  <c r="C105" i="11"/>
  <c r="G105" i="11" l="1"/>
  <c r="I105" i="11"/>
  <c r="C106" i="11" l="1"/>
  <c r="B106" i="11"/>
  <c r="G106" i="11" l="1"/>
  <c r="I106" i="11" s="1"/>
  <c r="C107" i="11" l="1"/>
  <c r="B107" i="11"/>
  <c r="G107" i="11" l="1"/>
  <c r="I107" i="11"/>
  <c r="B108" i="11" l="1"/>
  <c r="C108" i="11"/>
  <c r="G108" i="11" l="1"/>
  <c r="I108" i="11"/>
  <c r="B109" i="11" l="1"/>
  <c r="C109" i="11"/>
  <c r="G109" i="11" l="1"/>
  <c r="I109" i="11"/>
  <c r="B110" i="11" l="1"/>
  <c r="C110" i="11"/>
  <c r="G110" i="11" l="1"/>
  <c r="I110" i="11"/>
  <c r="C111" i="11" l="1"/>
  <c r="B111" i="11"/>
  <c r="G111" i="11" l="1"/>
  <c r="I111" i="11"/>
  <c r="C112" i="11" l="1"/>
  <c r="B112" i="11"/>
  <c r="G112" i="11" l="1"/>
  <c r="I112" i="11" s="1"/>
  <c r="B113" i="11" l="1"/>
  <c r="C113" i="11"/>
  <c r="G113" i="11" l="1"/>
  <c r="I113" i="11" s="1"/>
  <c r="C114" i="11" l="1"/>
  <c r="B114" i="11"/>
  <c r="G114" i="11" l="1"/>
  <c r="I114" i="11"/>
  <c r="C115" i="11" l="1"/>
  <c r="B115" i="11"/>
  <c r="G115" i="11" l="1"/>
  <c r="I115" i="11" s="1"/>
  <c r="C116" i="11" l="1"/>
  <c r="B116" i="11"/>
  <c r="G116" i="11" l="1"/>
  <c r="I116" i="11"/>
  <c r="B117" i="11" l="1"/>
  <c r="C117" i="11"/>
  <c r="G117" i="11" l="1"/>
  <c r="I117" i="11"/>
  <c r="C118" i="11" l="1"/>
  <c r="B118" i="11"/>
  <c r="G118" i="11" l="1"/>
  <c r="I118" i="11" s="1"/>
  <c r="C119" i="11" l="1"/>
  <c r="B119" i="11"/>
  <c r="G119" i="11" l="1"/>
  <c r="I119" i="11"/>
  <c r="C120" i="11" l="1"/>
  <c r="B120" i="11"/>
  <c r="G120" i="11" l="1"/>
  <c r="I120" i="11"/>
  <c r="B121" i="11" l="1"/>
  <c r="C121" i="11"/>
  <c r="G121" i="11" l="1"/>
  <c r="I121" i="11"/>
  <c r="C122" i="11" l="1"/>
  <c r="B122" i="11"/>
  <c r="G122" i="11" l="1"/>
  <c r="I122" i="11"/>
  <c r="C123" i="11" l="1"/>
  <c r="B123" i="11"/>
  <c r="G123" i="11" l="1"/>
  <c r="I123" i="11" s="1"/>
  <c r="C124" i="11" l="1"/>
  <c r="B124" i="11"/>
  <c r="G124" i="11" l="1"/>
  <c r="I124" i="11"/>
  <c r="B125" i="11" l="1"/>
  <c r="C125" i="11"/>
  <c r="G125" i="11" l="1"/>
  <c r="I125" i="11" s="1"/>
  <c r="C126" i="11" l="1"/>
  <c r="B126" i="11"/>
  <c r="G126" i="11" l="1"/>
  <c r="I126" i="11"/>
  <c r="C127" i="11" l="1"/>
  <c r="B127" i="11"/>
  <c r="G127" i="11" l="1"/>
  <c r="I127" i="11" s="1"/>
  <c r="C128" i="11" l="1"/>
  <c r="B128" i="11"/>
  <c r="G128" i="11" l="1"/>
  <c r="I128" i="11"/>
  <c r="B129" i="11" l="1"/>
  <c r="C129" i="11"/>
  <c r="G129" i="11" l="1"/>
  <c r="I129" i="11"/>
  <c r="C130" i="11" l="1"/>
  <c r="B130" i="11"/>
  <c r="G130" i="11" l="1"/>
  <c r="I130" i="11"/>
  <c r="C131" i="11" l="1"/>
  <c r="B131" i="11"/>
  <c r="G131" i="11" l="1"/>
  <c r="I131" i="11" s="1"/>
  <c r="B132" i="11" l="1"/>
  <c r="C132" i="11"/>
  <c r="G132" i="11" l="1"/>
  <c r="I132" i="11"/>
  <c r="C133" i="11" l="1"/>
  <c r="B133" i="11"/>
  <c r="G133" i="11" l="1"/>
  <c r="I133" i="11" s="1"/>
  <c r="B134" i="11" l="1"/>
  <c r="C134" i="11"/>
  <c r="G134" i="11" l="1"/>
  <c r="I134" i="11" s="1"/>
  <c r="B135" i="11" l="1"/>
  <c r="C135" i="11"/>
  <c r="G135" i="11" l="1"/>
  <c r="I135" i="11" s="1"/>
  <c r="B136" i="11" l="1"/>
  <c r="C136" i="11"/>
  <c r="G136" i="11" l="1"/>
  <c r="I136" i="11"/>
  <c r="B137" i="11" l="1"/>
  <c r="C137" i="11"/>
  <c r="G137" i="11" l="1"/>
  <c r="I137" i="11"/>
  <c r="B138" i="11" l="1"/>
  <c r="C138" i="11"/>
  <c r="G138" i="11" l="1"/>
  <c r="I138" i="11"/>
  <c r="B139" i="11" l="1"/>
  <c r="C139" i="11"/>
  <c r="G139" i="11" l="1"/>
  <c r="I139" i="11" s="1"/>
  <c r="C140" i="11" l="1"/>
  <c r="B140" i="11"/>
  <c r="G140" i="11" l="1"/>
  <c r="I140" i="11"/>
  <c r="C141" i="11" l="1"/>
  <c r="B141" i="11"/>
  <c r="G141" i="11" l="1"/>
  <c r="I141" i="11" s="1"/>
  <c r="B142" i="11" l="1"/>
  <c r="C142" i="11"/>
  <c r="G142" i="11" l="1"/>
  <c r="I142" i="11"/>
  <c r="B143" i="11" l="1"/>
  <c r="C143" i="11"/>
  <c r="G143" i="11" l="1"/>
  <c r="I143" i="11" s="1"/>
  <c r="B144" i="11" l="1"/>
  <c r="C144" i="11"/>
  <c r="G144" i="11" l="1"/>
  <c r="I144" i="11" s="1"/>
  <c r="B145" i="11" l="1"/>
  <c r="C145" i="11"/>
  <c r="G145" i="11" l="1"/>
  <c r="I145" i="11" s="1"/>
  <c r="B146" i="11" l="1"/>
  <c r="C146" i="11"/>
  <c r="G146" i="11" l="1"/>
  <c r="I146" i="11" s="1"/>
  <c r="C147" i="11" l="1"/>
  <c r="B147" i="11"/>
  <c r="G147" i="11" l="1"/>
  <c r="I147" i="11" s="1"/>
  <c r="B148" i="11" l="1"/>
  <c r="C148" i="11"/>
  <c r="G148" i="11" l="1"/>
  <c r="I148" i="11" s="1"/>
  <c r="B149" i="11" l="1"/>
  <c r="C149" i="11"/>
  <c r="G149" i="11" l="1"/>
  <c r="I149" i="11" s="1"/>
  <c r="C150" i="11" l="1"/>
  <c r="B150" i="11"/>
  <c r="G150" i="11" l="1"/>
  <c r="I150" i="11"/>
  <c r="C151" i="11" l="1"/>
  <c r="B151" i="11"/>
  <c r="G151" i="11" l="1"/>
  <c r="I151" i="11" s="1"/>
  <c r="B152" i="11" l="1"/>
  <c r="C152" i="11"/>
  <c r="G152" i="11" l="1"/>
  <c r="I152" i="11"/>
  <c r="C153" i="11" l="1"/>
  <c r="B153" i="11"/>
  <c r="G153" i="11" l="1"/>
  <c r="I153" i="11" s="1"/>
  <c r="C154" i="11" l="1"/>
  <c r="B154" i="11"/>
  <c r="G154" i="11" l="1"/>
  <c r="I154" i="11" s="1"/>
  <c r="C155" i="11" l="1"/>
  <c r="B155" i="11"/>
  <c r="G155" i="11" l="1"/>
  <c r="I155" i="11" s="1"/>
  <c r="B156" i="11" l="1"/>
  <c r="C156" i="11"/>
  <c r="G156" i="11" l="1"/>
  <c r="I156" i="11" s="1"/>
  <c r="B157" i="11" l="1"/>
  <c r="C157" i="11"/>
  <c r="G157" i="11" l="1"/>
  <c r="I157" i="11" s="1"/>
  <c r="C158" i="11" l="1"/>
  <c r="B158" i="11"/>
  <c r="G158" i="11" l="1"/>
  <c r="I158" i="11" s="1"/>
  <c r="C159" i="11" l="1"/>
  <c r="B159" i="11"/>
  <c r="G159" i="11" l="1"/>
  <c r="I159" i="11" s="1"/>
  <c r="B160" i="11" l="1"/>
  <c r="C160" i="11"/>
  <c r="G160" i="11" l="1"/>
  <c r="I160" i="11" s="1"/>
  <c r="C161" i="11" l="1"/>
  <c r="B161" i="11"/>
  <c r="G161" i="11" l="1"/>
  <c r="I161" i="11" s="1"/>
  <c r="B162" i="11" l="1"/>
  <c r="C162" i="11"/>
  <c r="G162" i="11" l="1"/>
  <c r="I162" i="11" s="1"/>
  <c r="C163" i="11" l="1"/>
  <c r="B163" i="11"/>
  <c r="G163" i="11" l="1"/>
  <c r="I163" i="11" s="1"/>
  <c r="B164" i="11" l="1"/>
  <c r="C164" i="11"/>
  <c r="G164" i="11" l="1"/>
  <c r="I164" i="11"/>
  <c r="C165" i="11" l="1"/>
  <c r="B165" i="11"/>
  <c r="G165" i="11" l="1"/>
  <c r="I165" i="11" s="1"/>
  <c r="C166" i="11" l="1"/>
  <c r="B166" i="11"/>
  <c r="G166" i="11" l="1"/>
  <c r="I166" i="11" s="1"/>
  <c r="C167" i="11" l="1"/>
  <c r="B167" i="11"/>
  <c r="G167" i="11" l="1"/>
  <c r="I167" i="11" s="1"/>
  <c r="B168" i="11" l="1"/>
  <c r="C168" i="11"/>
  <c r="G168" i="11" l="1"/>
  <c r="I168" i="11" s="1"/>
  <c r="B169" i="11" l="1"/>
  <c r="C169" i="11"/>
  <c r="G169" i="11" l="1"/>
  <c r="I169" i="11" s="1"/>
  <c r="C170" i="11" l="1"/>
  <c r="B170" i="11"/>
  <c r="G170" i="11" l="1"/>
  <c r="I170" i="11" s="1"/>
  <c r="C171" i="11" l="1"/>
  <c r="B171" i="11"/>
  <c r="G171" i="11" l="1"/>
  <c r="I171" i="11" s="1"/>
  <c r="B172" i="11" l="1"/>
  <c r="C172" i="11"/>
  <c r="G172" i="11" l="1"/>
  <c r="I172" i="11" s="1"/>
  <c r="C173" i="11" l="1"/>
  <c r="B173" i="11"/>
  <c r="G173" i="11" l="1"/>
  <c r="I173" i="11"/>
  <c r="C174" i="11" l="1"/>
  <c r="B174" i="11"/>
  <c r="G174" i="11" l="1"/>
  <c r="I174" i="11" s="1"/>
  <c r="C175" i="11" l="1"/>
  <c r="B175" i="11"/>
  <c r="G175" i="11" l="1"/>
  <c r="I175" i="11" s="1"/>
  <c r="B176" i="11" l="1"/>
  <c r="C176" i="11"/>
  <c r="G176" i="11" l="1"/>
  <c r="I176" i="11"/>
  <c r="C177" i="11" l="1"/>
  <c r="B177" i="11"/>
  <c r="G177" i="11" l="1"/>
  <c r="I177" i="11"/>
  <c r="B178" i="11" l="1"/>
  <c r="C178" i="11"/>
  <c r="G178" i="11" l="1"/>
  <c r="I178" i="11" s="1"/>
  <c r="C179" i="11" l="1"/>
  <c r="B179" i="11"/>
  <c r="G179" i="11" l="1"/>
  <c r="I179" i="11" s="1"/>
  <c r="B180" i="11" l="1"/>
  <c r="C180" i="11"/>
  <c r="G180" i="11" l="1"/>
  <c r="I180" i="11"/>
  <c r="C181" i="11" l="1"/>
  <c r="B181" i="11"/>
  <c r="G181" i="11" l="1"/>
  <c r="I181" i="11" s="1"/>
  <c r="C182" i="11" l="1"/>
  <c r="B182" i="11"/>
  <c r="G182" i="11" l="1"/>
  <c r="I182" i="11" s="1"/>
  <c r="B183" i="11" l="1"/>
  <c r="C183" i="11"/>
  <c r="G183" i="11" l="1"/>
  <c r="I183" i="11" s="1"/>
  <c r="C184" i="11" l="1"/>
  <c r="B184" i="11"/>
  <c r="G184" i="11" l="1"/>
  <c r="I184" i="11" s="1"/>
  <c r="C185" i="11" l="1"/>
  <c r="B185" i="11"/>
  <c r="G185" i="11" l="1"/>
  <c r="I185" i="11" s="1"/>
  <c r="B186" i="11" l="1"/>
  <c r="C186" i="11"/>
  <c r="G186" i="11" l="1"/>
  <c r="I186" i="11" s="1"/>
  <c r="B187" i="11" l="1"/>
  <c r="C187" i="11"/>
  <c r="G187" i="11" l="1"/>
  <c r="I187" i="11"/>
  <c r="C188" i="11" l="1"/>
  <c r="B188" i="11"/>
  <c r="G188" i="11" l="1"/>
  <c r="I188" i="11" s="1"/>
  <c r="B189" i="11" l="1"/>
  <c r="C189" i="11"/>
  <c r="G189" i="11" l="1"/>
  <c r="I189" i="11" s="1"/>
  <c r="B190" i="11" l="1"/>
  <c r="C190" i="11"/>
  <c r="G190" i="11" l="1"/>
  <c r="I190" i="11" s="1"/>
  <c r="B191" i="11" l="1"/>
  <c r="C191" i="11"/>
  <c r="G191" i="11" l="1"/>
  <c r="I191" i="11" s="1"/>
  <c r="C192" i="11" l="1"/>
  <c r="B192" i="11"/>
  <c r="G192" i="11" l="1"/>
  <c r="I192" i="11" s="1"/>
  <c r="B193" i="11" l="1"/>
  <c r="C193" i="11"/>
  <c r="G193" i="11" l="1"/>
  <c r="I193" i="11" s="1"/>
  <c r="C194" i="11" l="1"/>
  <c r="B194" i="11"/>
  <c r="G194" i="11" l="1"/>
  <c r="I194" i="11" s="1"/>
  <c r="B195" i="11" l="1"/>
  <c r="C195" i="11"/>
  <c r="G195" i="11" l="1"/>
  <c r="I195" i="11" s="1"/>
  <c r="C196" i="11" l="1"/>
  <c r="B196" i="11"/>
  <c r="G196" i="11" l="1"/>
  <c r="I196" i="11" s="1"/>
  <c r="B197" i="11" l="1"/>
  <c r="C197" i="11"/>
  <c r="G197" i="11" l="1"/>
  <c r="I197" i="11" s="1"/>
  <c r="B198" i="11" l="1"/>
  <c r="C198" i="11"/>
  <c r="G198" i="11" l="1"/>
  <c r="I198" i="11" s="1"/>
  <c r="B199" i="11" l="1"/>
  <c r="C199" i="11"/>
  <c r="G199" i="11" l="1"/>
  <c r="I199" i="11" s="1"/>
  <c r="C200" i="11" l="1"/>
  <c r="B200" i="11"/>
  <c r="G200" i="11" l="1"/>
  <c r="I200" i="11" s="1"/>
  <c r="C201" i="11" l="1"/>
  <c r="B201" i="11"/>
  <c r="G201" i="11" l="1"/>
  <c r="I201" i="11" s="1"/>
  <c r="B202" i="11" l="1"/>
  <c r="C202" i="11"/>
  <c r="G202" i="11" l="1"/>
  <c r="I202" i="11" s="1"/>
  <c r="B203" i="11" l="1"/>
  <c r="C203" i="11"/>
  <c r="G203" i="11" l="1"/>
  <c r="I203" i="11"/>
  <c r="C204" i="11" l="1"/>
  <c r="B204" i="11"/>
  <c r="G204" i="11" l="1"/>
  <c r="I204" i="11"/>
  <c r="B205" i="11" l="1"/>
  <c r="C205" i="11"/>
  <c r="G205" i="11" l="1"/>
  <c r="I205" i="11" s="1"/>
  <c r="B206" i="11" l="1"/>
  <c r="C206" i="11"/>
  <c r="G206" i="11" l="1"/>
  <c r="I206" i="11"/>
  <c r="B207" i="11" l="1"/>
  <c r="C207" i="11"/>
  <c r="G207" i="11" l="1"/>
  <c r="I207" i="11" s="1"/>
  <c r="C208" i="11" l="1"/>
  <c r="B208" i="11"/>
  <c r="G208" i="11" l="1"/>
  <c r="I208" i="11"/>
  <c r="B209" i="11" l="1"/>
  <c r="C209" i="11"/>
  <c r="G209" i="11" l="1"/>
  <c r="I209" i="11" s="1"/>
  <c r="C210" i="11" l="1"/>
  <c r="B210" i="11"/>
  <c r="G210" i="11" l="1"/>
  <c r="I210" i="11"/>
  <c r="B211" i="11" l="1"/>
  <c r="C211" i="11"/>
  <c r="G211" i="11" l="1"/>
  <c r="I211" i="11" s="1"/>
  <c r="C212" i="11" l="1"/>
  <c r="B212" i="11"/>
  <c r="G212" i="11" l="1"/>
  <c r="I212" i="11" s="1"/>
  <c r="B213" i="11" l="1"/>
  <c r="C213" i="11"/>
  <c r="G213" i="11" l="1"/>
  <c r="I213" i="11"/>
  <c r="B214" i="11" l="1"/>
  <c r="C214" i="11"/>
  <c r="G214" i="11" l="1"/>
  <c r="I214" i="11"/>
  <c r="B215" i="11" l="1"/>
  <c r="C215" i="11"/>
  <c r="G215" i="11" l="1"/>
  <c r="I215" i="11" s="1"/>
  <c r="C216" i="11" l="1"/>
  <c r="B216" i="11"/>
  <c r="G216" i="11" l="1"/>
  <c r="I216" i="11" s="1"/>
  <c r="C217" i="11" l="1"/>
  <c r="B217" i="11"/>
  <c r="G217" i="11" l="1"/>
  <c r="I217" i="11"/>
  <c r="B218" i="11" l="1"/>
  <c r="C218" i="11"/>
  <c r="G218" i="11" l="1"/>
  <c r="I218" i="11"/>
  <c r="B219" i="11" l="1"/>
  <c r="C219" i="11"/>
  <c r="G219" i="11" l="1"/>
  <c r="I219" i="11" s="1"/>
  <c r="C220" i="11" l="1"/>
  <c r="B220" i="11"/>
  <c r="G220" i="11" l="1"/>
  <c r="I220" i="11" s="1"/>
  <c r="B221" i="11" l="1"/>
  <c r="C221" i="11"/>
  <c r="G221" i="11" l="1"/>
  <c r="I221" i="11"/>
  <c r="B222" i="11" l="1"/>
  <c r="C222" i="11"/>
  <c r="G222" i="11" l="1"/>
  <c r="I222" i="11"/>
  <c r="B223" i="11" l="1"/>
  <c r="C223" i="11"/>
  <c r="G223" i="11" l="1"/>
  <c r="I223" i="11" s="1"/>
  <c r="C224" i="11" l="1"/>
  <c r="B224" i="11"/>
  <c r="G224" i="11" l="1"/>
  <c r="I224" i="11" s="1"/>
  <c r="B225" i="11" l="1"/>
  <c r="C225" i="11"/>
  <c r="G225" i="11" l="1"/>
  <c r="I225" i="11"/>
  <c r="C226" i="11" l="1"/>
  <c r="B226" i="11"/>
  <c r="G226" i="11" l="1"/>
  <c r="I226" i="11"/>
  <c r="B227" i="11" l="1"/>
  <c r="C227" i="11"/>
  <c r="G227" i="11" l="1"/>
  <c r="I227" i="11" s="1"/>
  <c r="C228" i="11" l="1"/>
  <c r="B228" i="11"/>
  <c r="G228" i="11" l="1"/>
  <c r="I228" i="11"/>
  <c r="B229" i="11" l="1"/>
  <c r="C229" i="11"/>
  <c r="G229" i="11" l="1"/>
  <c r="I229" i="11"/>
  <c r="B230" i="11" l="1"/>
  <c r="C230" i="11"/>
  <c r="G230" i="11" l="1"/>
  <c r="I230" i="11" s="1"/>
  <c r="B231" i="11" l="1"/>
  <c r="C231" i="11"/>
  <c r="G231" i="11" l="1"/>
  <c r="I231" i="11" s="1"/>
  <c r="C232" i="11" l="1"/>
  <c r="B232" i="11"/>
  <c r="G232" i="11" l="1"/>
  <c r="I232" i="11" s="1"/>
  <c r="C233" i="11" l="1"/>
  <c r="B233" i="11"/>
  <c r="G233" i="11" l="1"/>
  <c r="I233" i="11"/>
  <c r="B234" i="11" l="1"/>
  <c r="C234" i="11"/>
  <c r="G234" i="11" l="1"/>
  <c r="I234" i="11"/>
  <c r="B235" i="11" l="1"/>
  <c r="C235" i="11"/>
  <c r="G235" i="11" l="1"/>
  <c r="I235" i="11" s="1"/>
  <c r="C236" i="11" l="1"/>
  <c r="B236" i="11"/>
  <c r="G236" i="11" l="1"/>
  <c r="I236" i="11"/>
  <c r="B237" i="11" l="1"/>
  <c r="C237" i="11"/>
  <c r="G237" i="11" l="1"/>
  <c r="I237" i="11"/>
  <c r="B238" i="11" l="1"/>
  <c r="C238" i="11"/>
  <c r="G238" i="11" l="1"/>
  <c r="I238" i="11"/>
  <c r="B239" i="11" l="1"/>
  <c r="C239" i="11"/>
  <c r="G239" i="11" l="1"/>
  <c r="I239" i="11" s="1"/>
  <c r="C240" i="11" l="1"/>
  <c r="B240" i="11"/>
  <c r="G240" i="11" l="1"/>
  <c r="I240" i="11" s="1"/>
  <c r="B241" i="11" l="1"/>
  <c r="C241" i="11"/>
  <c r="G241" i="11" l="1"/>
  <c r="I241" i="11" s="1"/>
  <c r="C242" i="11" l="1"/>
  <c r="B242" i="11"/>
  <c r="G242" i="11" l="1"/>
  <c r="I242" i="11"/>
  <c r="B243" i="11" l="1"/>
  <c r="C243" i="11"/>
  <c r="G243" i="11" l="1"/>
  <c r="I243" i="11" s="1"/>
  <c r="B244" i="11" l="1"/>
  <c r="C244" i="11"/>
  <c r="G244" i="11" l="1"/>
  <c r="I244" i="11"/>
  <c r="B245" i="11" l="1"/>
  <c r="C245" i="11"/>
  <c r="G245" i="11" l="1"/>
  <c r="I245" i="11"/>
  <c r="B246" i="11" l="1"/>
  <c r="C246" i="11"/>
  <c r="G246" i="11" l="1"/>
  <c r="I246" i="11" s="1"/>
  <c r="B247" i="11" l="1"/>
  <c r="C247" i="11"/>
  <c r="G247" i="11" l="1"/>
  <c r="I247" i="11" s="1"/>
  <c r="B248" i="11" l="1"/>
  <c r="C248" i="11"/>
  <c r="G248" i="11" l="1"/>
  <c r="I248" i="11" s="1"/>
  <c r="B249" i="11" l="1"/>
  <c r="C249" i="11"/>
  <c r="G249" i="11" l="1"/>
  <c r="I249" i="11" s="1"/>
  <c r="B250" i="11" l="1"/>
  <c r="C250" i="11"/>
  <c r="G250" i="11" l="1"/>
  <c r="I250" i="11" s="1"/>
  <c r="B251" i="11" l="1"/>
  <c r="C251" i="11"/>
  <c r="G251" i="11" l="1"/>
  <c r="I251" i="11" s="1"/>
  <c r="B252" i="11" l="1"/>
  <c r="C252" i="11"/>
  <c r="G252" i="11" l="1"/>
  <c r="I252" i="11"/>
  <c r="B253" i="11" l="1"/>
  <c r="C253" i="11"/>
  <c r="G253" i="11" l="1"/>
  <c r="I253" i="11"/>
  <c r="B254" i="11" l="1"/>
  <c r="C254" i="11"/>
  <c r="G254" i="11" l="1"/>
  <c r="I254" i="11"/>
  <c r="B255" i="11" l="1"/>
  <c r="C255" i="11"/>
  <c r="G255" i="11" l="1"/>
  <c r="I255" i="11" s="1"/>
  <c r="B256" i="11" l="1"/>
  <c r="C256" i="11"/>
  <c r="G256" i="11" l="1"/>
  <c r="I256" i="11" s="1"/>
  <c r="B257" i="11" l="1"/>
  <c r="C257" i="11"/>
  <c r="G257" i="11" l="1"/>
  <c r="I257" i="11" s="1"/>
  <c r="B258" i="11" l="1"/>
  <c r="C258" i="11"/>
  <c r="G258" i="11" l="1"/>
  <c r="I258" i="11"/>
  <c r="B259" i="11" l="1"/>
  <c r="C259" i="11"/>
  <c r="G259" i="11" l="1"/>
  <c r="I259" i="11" s="1"/>
  <c r="B260" i="11" l="1"/>
  <c r="C260" i="11"/>
  <c r="G260" i="11" l="1"/>
  <c r="I260" i="11" s="1"/>
  <c r="B261" i="11" l="1"/>
  <c r="C261" i="11"/>
  <c r="G261" i="11" l="1"/>
  <c r="I261" i="11"/>
  <c r="B262" i="11" l="1"/>
  <c r="C262" i="11"/>
  <c r="G262" i="11" l="1"/>
  <c r="I262" i="11"/>
  <c r="B263" i="11" l="1"/>
  <c r="C263" i="11"/>
  <c r="G263" i="11" l="1"/>
  <c r="I263" i="11" s="1"/>
  <c r="B264" i="11" l="1"/>
  <c r="C264" i="11"/>
  <c r="G264" i="11" l="1"/>
  <c r="I264" i="11" s="1"/>
  <c r="B265" i="11" l="1"/>
  <c r="C265" i="11"/>
  <c r="G265" i="11" l="1"/>
  <c r="I265" i="11"/>
  <c r="B266" i="11" l="1"/>
  <c r="C266" i="11"/>
  <c r="G266" i="11" l="1"/>
  <c r="I266" i="11"/>
  <c r="B267" i="11" l="1"/>
  <c r="C267" i="11"/>
  <c r="G267" i="11" l="1"/>
  <c r="I267" i="11" s="1"/>
  <c r="B268" i="11" l="1"/>
  <c r="C268" i="11"/>
  <c r="G268" i="11" l="1"/>
  <c r="I268" i="11"/>
  <c r="B269" i="11" l="1"/>
  <c r="C269" i="11"/>
  <c r="G269" i="11" l="1"/>
  <c r="I269" i="11"/>
  <c r="B270" i="11" l="1"/>
  <c r="C270" i="11"/>
  <c r="G270" i="11" l="1"/>
  <c r="I270" i="11" s="1"/>
  <c r="B271" i="11" l="1"/>
  <c r="C271" i="11"/>
  <c r="G271" i="11" l="1"/>
  <c r="I271" i="11" s="1"/>
  <c r="B272" i="11" l="1"/>
  <c r="C272" i="11"/>
  <c r="G272" i="11" l="1"/>
  <c r="I272" i="11" s="1"/>
  <c r="B273" i="11" l="1"/>
  <c r="C273" i="11"/>
  <c r="G273" i="11" l="1"/>
  <c r="I273" i="11" s="1"/>
  <c r="B274" i="11" l="1"/>
  <c r="C274" i="11"/>
  <c r="G274" i="11" l="1"/>
  <c r="I274" i="11" s="1"/>
  <c r="B275" i="11" l="1"/>
  <c r="C275" i="11"/>
  <c r="G275" i="11" l="1"/>
  <c r="I275" i="11" s="1"/>
  <c r="B276" i="11" l="1"/>
  <c r="C276" i="11"/>
  <c r="G276" i="11" l="1"/>
  <c r="I276" i="11"/>
  <c r="C277" i="11" l="1"/>
  <c r="B277" i="11"/>
  <c r="G277" i="11" l="1"/>
  <c r="I277" i="11" s="1"/>
  <c r="C278" i="11" l="1"/>
  <c r="B278" i="11"/>
  <c r="G278" i="11" l="1"/>
  <c r="I278" i="11"/>
  <c r="C279" i="11" l="1"/>
  <c r="B279" i="11"/>
  <c r="G279" i="11" l="1"/>
  <c r="I279" i="11" s="1"/>
  <c r="C280" i="11" l="1"/>
  <c r="B280" i="11"/>
  <c r="G280" i="11" l="1"/>
  <c r="I280" i="11"/>
  <c r="C281" i="11" l="1"/>
  <c r="B281" i="11"/>
  <c r="G281" i="11" l="1"/>
  <c r="I281" i="11" s="1"/>
  <c r="C282" i="11" l="1"/>
  <c r="B282" i="11"/>
  <c r="G282" i="11" l="1"/>
  <c r="I282" i="11" s="1"/>
  <c r="C283" i="11" l="1"/>
  <c r="B283" i="11"/>
  <c r="G283" i="11" l="1"/>
  <c r="I283" i="11" s="1"/>
  <c r="C284" i="11" l="1"/>
  <c r="B284" i="11"/>
  <c r="G284" i="11" l="1"/>
  <c r="I284" i="11" s="1"/>
  <c r="C285" i="11" l="1"/>
  <c r="B285" i="11"/>
  <c r="G285" i="11" l="1"/>
  <c r="I285" i="11" s="1"/>
  <c r="C286" i="11" l="1"/>
  <c r="B286" i="11"/>
  <c r="G286" i="11" l="1"/>
  <c r="I286" i="11" s="1"/>
  <c r="C287" i="11" l="1"/>
  <c r="B287" i="11"/>
  <c r="G287" i="11" l="1"/>
  <c r="I287" i="11" s="1"/>
  <c r="C288" i="11" l="1"/>
  <c r="B288" i="11"/>
  <c r="G288" i="11" l="1"/>
  <c r="I288" i="11" s="1"/>
  <c r="C289" i="11" l="1"/>
  <c r="B289" i="11"/>
  <c r="G289" i="11" l="1"/>
  <c r="I289" i="11" s="1"/>
  <c r="C290" i="11" l="1"/>
  <c r="B290" i="11"/>
  <c r="G290" i="11" l="1"/>
  <c r="I290" i="11"/>
  <c r="C291" i="11" l="1"/>
  <c r="B291" i="11"/>
  <c r="G291" i="11" l="1"/>
  <c r="I291" i="11" s="1"/>
  <c r="C292" i="11" l="1"/>
  <c r="B292" i="11"/>
  <c r="G292" i="11" l="1"/>
  <c r="I292" i="11"/>
  <c r="C293" i="11" l="1"/>
  <c r="B293" i="11"/>
  <c r="G293" i="11" l="1"/>
  <c r="I293" i="11" s="1"/>
  <c r="C294" i="11" l="1"/>
  <c r="B294" i="11"/>
  <c r="G294" i="11" l="1"/>
  <c r="I294" i="11"/>
  <c r="C295" i="11" l="1"/>
  <c r="B295" i="11"/>
  <c r="G295" i="11" l="1"/>
  <c r="I295" i="11" s="1"/>
  <c r="C296" i="11" l="1"/>
  <c r="B296" i="11"/>
  <c r="G296" i="11" l="1"/>
  <c r="I296" i="11"/>
  <c r="C297" i="11" l="1"/>
  <c r="B297" i="11"/>
  <c r="G297" i="11" l="1"/>
  <c r="I297" i="11" s="1"/>
  <c r="C298" i="11" l="1"/>
  <c r="B298" i="11"/>
  <c r="G298" i="11" l="1"/>
  <c r="I298" i="11"/>
  <c r="C299" i="11" l="1"/>
  <c r="B299" i="11"/>
  <c r="G299" i="11" l="1"/>
  <c r="I299" i="11" s="1"/>
  <c r="C300" i="11" l="1"/>
  <c r="B300" i="11"/>
  <c r="G300" i="11" l="1"/>
  <c r="I300" i="11"/>
  <c r="C301" i="11" l="1"/>
  <c r="B301" i="11"/>
  <c r="G301" i="11" l="1"/>
  <c r="I301" i="11" s="1"/>
  <c r="C302" i="11" l="1"/>
  <c r="B302" i="11"/>
  <c r="G302" i="11" l="1"/>
  <c r="I302" i="11" s="1"/>
  <c r="C303" i="11" l="1"/>
  <c r="B303" i="11"/>
  <c r="G303" i="11" l="1"/>
  <c r="I303" i="11" s="1"/>
  <c r="C304" i="11" l="1"/>
  <c r="B304" i="11"/>
  <c r="G304" i="11" l="1"/>
  <c r="I304" i="11" s="1"/>
  <c r="C305" i="11" l="1"/>
  <c r="B305" i="11"/>
  <c r="G305" i="11" l="1"/>
  <c r="I305" i="11" s="1"/>
  <c r="C306" i="11" l="1"/>
  <c r="B306" i="11"/>
  <c r="G306" i="11" l="1"/>
  <c r="I306" i="11"/>
  <c r="C307" i="11" l="1"/>
  <c r="B307" i="11"/>
  <c r="G307" i="11" l="1"/>
  <c r="I307" i="11" s="1"/>
  <c r="C308" i="11" l="1"/>
  <c r="B308" i="11"/>
  <c r="G308" i="11" l="1"/>
  <c r="I308" i="11"/>
  <c r="C309" i="11" l="1"/>
  <c r="B309" i="11"/>
  <c r="G309" i="11" l="1"/>
  <c r="I309" i="11" s="1"/>
  <c r="B310" i="11" l="1"/>
  <c r="C310" i="11"/>
  <c r="G310" i="11" l="1"/>
  <c r="I310" i="11"/>
  <c r="B311" i="11" l="1"/>
  <c r="C311" i="11"/>
  <c r="G311" i="11" l="1"/>
  <c r="I311" i="11" s="1"/>
  <c r="B312" i="11" l="1"/>
  <c r="C312" i="11"/>
  <c r="G312" i="11" l="1"/>
  <c r="I312" i="11" s="1"/>
  <c r="B313" i="11" l="1"/>
  <c r="C313" i="11"/>
  <c r="G313" i="11" l="1"/>
  <c r="I313" i="11" s="1"/>
  <c r="B314" i="11" l="1"/>
  <c r="C314" i="11"/>
  <c r="G314" i="11" l="1"/>
  <c r="I314" i="11" s="1"/>
  <c r="B315" i="11" l="1"/>
  <c r="C315" i="11"/>
  <c r="G315" i="11" l="1"/>
  <c r="I315" i="11" s="1"/>
  <c r="B316" i="11" l="1"/>
  <c r="C316" i="11"/>
  <c r="G316" i="11" l="1"/>
  <c r="I316" i="11" s="1"/>
  <c r="B317" i="11" l="1"/>
  <c r="C317" i="11"/>
  <c r="G317" i="11" l="1"/>
  <c r="I317" i="11" s="1"/>
  <c r="B318" i="11" l="1"/>
  <c r="C318" i="11"/>
  <c r="G318" i="11" l="1"/>
  <c r="I318" i="11"/>
  <c r="B319" i="11" l="1"/>
  <c r="C319" i="11"/>
  <c r="G319" i="11" l="1"/>
  <c r="I319" i="11" s="1"/>
  <c r="B320" i="11" l="1"/>
  <c r="C320" i="11"/>
  <c r="G320" i="11" l="1"/>
  <c r="I320" i="11" s="1"/>
  <c r="C321" i="11" l="1"/>
  <c r="B321" i="11"/>
  <c r="G321" i="11" l="1"/>
  <c r="I321" i="11" s="1"/>
  <c r="C322" i="11" l="1"/>
  <c r="B322" i="11"/>
  <c r="G322" i="11" l="1"/>
  <c r="I322" i="11" s="1"/>
  <c r="C323" i="11" l="1"/>
  <c r="B323" i="11"/>
  <c r="G323" i="11" l="1"/>
  <c r="I323" i="11"/>
  <c r="C324" i="11" l="1"/>
  <c r="B324" i="11"/>
  <c r="G324" i="11" l="1"/>
  <c r="I324" i="11" s="1"/>
  <c r="C325" i="11" l="1"/>
  <c r="B325" i="11"/>
  <c r="G325" i="11" l="1"/>
  <c r="I325" i="11"/>
  <c r="C326" i="11" l="1"/>
  <c r="B326" i="11"/>
  <c r="G326" i="11" l="1"/>
  <c r="I326" i="11" s="1"/>
  <c r="C327" i="11" l="1"/>
  <c r="B327" i="11"/>
  <c r="G327" i="11" l="1"/>
  <c r="I327" i="11"/>
  <c r="C328" i="11" l="1"/>
  <c r="B328" i="11"/>
  <c r="G328" i="11" l="1"/>
  <c r="I328" i="11" s="1"/>
  <c r="C329" i="11" l="1"/>
  <c r="B329" i="11"/>
  <c r="G329" i="11" l="1"/>
  <c r="I329" i="11"/>
  <c r="C330" i="11" l="1"/>
  <c r="B330" i="11"/>
  <c r="G330" i="11" l="1"/>
  <c r="I330" i="11" s="1"/>
  <c r="C331" i="11" l="1"/>
  <c r="B331" i="11"/>
  <c r="G331" i="11" l="1"/>
  <c r="I331" i="11"/>
  <c r="C332" i="11" l="1"/>
  <c r="B332" i="11"/>
  <c r="G332" i="11" l="1"/>
  <c r="I332" i="11" s="1"/>
  <c r="C333" i="11" l="1"/>
  <c r="B333" i="11"/>
  <c r="G333" i="11" l="1"/>
  <c r="I333" i="11"/>
  <c r="C334" i="11" l="1"/>
  <c r="B334" i="11"/>
  <c r="G334" i="11" l="1"/>
  <c r="I334" i="11" s="1"/>
  <c r="C335" i="11" l="1"/>
  <c r="B335" i="11"/>
  <c r="G335" i="11" l="1"/>
  <c r="I335" i="11"/>
  <c r="C336" i="11" l="1"/>
  <c r="B336" i="11"/>
  <c r="G336" i="11" l="1"/>
  <c r="I336" i="11" s="1"/>
  <c r="C337" i="11" l="1"/>
  <c r="B337" i="11"/>
  <c r="G337" i="11" l="1"/>
  <c r="I337" i="11"/>
  <c r="C338" i="11" l="1"/>
  <c r="B338" i="11"/>
  <c r="G338" i="11" l="1"/>
  <c r="I338" i="11" s="1"/>
  <c r="C339" i="11" l="1"/>
  <c r="B339" i="11"/>
  <c r="G339" i="11" l="1"/>
  <c r="I339" i="11" s="1"/>
  <c r="C340" i="11" l="1"/>
  <c r="B340" i="11"/>
  <c r="G340" i="11" l="1"/>
  <c r="I340" i="11" s="1"/>
  <c r="C341" i="11" l="1"/>
  <c r="B341" i="11"/>
  <c r="G341" i="11" l="1"/>
  <c r="I341" i="11"/>
  <c r="C342" i="11" l="1"/>
  <c r="B342" i="11"/>
  <c r="G342" i="11" l="1"/>
  <c r="I342" i="11" s="1"/>
  <c r="C343" i="11" l="1"/>
  <c r="B343" i="11"/>
  <c r="G343" i="11" l="1"/>
  <c r="I343" i="11"/>
  <c r="C344" i="11" l="1"/>
  <c r="B344" i="11"/>
  <c r="G344" i="11" l="1"/>
  <c r="I344" i="11" s="1"/>
  <c r="B345" i="11" l="1"/>
  <c r="C345" i="11"/>
  <c r="G345" i="11" l="1"/>
  <c r="I345" i="11"/>
  <c r="C346" i="11" l="1"/>
  <c r="B346" i="11"/>
  <c r="G346" i="11" l="1"/>
  <c r="I346" i="11" s="1"/>
  <c r="B347" i="11" l="1"/>
  <c r="C347" i="11"/>
  <c r="G347" i="11" l="1"/>
  <c r="I347" i="11"/>
  <c r="C348" i="11" l="1"/>
  <c r="B348" i="11"/>
  <c r="G348" i="11" l="1"/>
  <c r="I348" i="11" s="1"/>
  <c r="B349" i="11" l="1"/>
  <c r="C349" i="11"/>
  <c r="G349" i="11" l="1"/>
  <c r="I349" i="11"/>
  <c r="B350" i="11" l="1"/>
  <c r="C350" i="11"/>
  <c r="G350" i="11" l="1"/>
  <c r="I350" i="11" s="1"/>
  <c r="B351" i="11" l="1"/>
  <c r="C351" i="11"/>
  <c r="G351" i="11" l="1"/>
  <c r="I351" i="11" s="1"/>
  <c r="C352" i="11" l="1"/>
  <c r="B352" i="11"/>
  <c r="G352" i="11" l="1"/>
  <c r="I352" i="11" s="1"/>
  <c r="B353" i="11" l="1"/>
  <c r="C353" i="11"/>
  <c r="G353" i="11" l="1"/>
  <c r="I353" i="11"/>
  <c r="B354" i="11" l="1"/>
  <c r="C354" i="11"/>
  <c r="G354" i="11" l="1"/>
  <c r="I354" i="11" s="1"/>
  <c r="C355" i="11" l="1"/>
  <c r="B355" i="11"/>
  <c r="G355" i="11" l="1"/>
  <c r="I355" i="11" s="1"/>
  <c r="C356" i="11" l="1"/>
  <c r="B356" i="11"/>
  <c r="G356" i="11" l="1"/>
  <c r="I356" i="11"/>
  <c r="C357" i="11" l="1"/>
  <c r="B357" i="11"/>
  <c r="G357" i="11" l="1"/>
  <c r="I357" i="11" s="1"/>
  <c r="C358" i="11" l="1"/>
  <c r="B358" i="11"/>
  <c r="G358" i="11" l="1"/>
  <c r="I358" i="11" s="1"/>
  <c r="B359" i="11" l="1"/>
  <c r="C359" i="11"/>
  <c r="G359" i="11" l="1"/>
  <c r="I359" i="11" s="1"/>
  <c r="B360" i="11" l="1"/>
  <c r="C360" i="11"/>
  <c r="G360" i="11" l="1"/>
  <c r="I360" i="11" s="1"/>
  <c r="B361" i="11" l="1"/>
  <c r="C361" i="11"/>
  <c r="G361" i="11" l="1"/>
  <c r="I361" i="11" s="1"/>
  <c r="B362" i="11" l="1"/>
  <c r="C362" i="11"/>
  <c r="G362" i="11" l="1"/>
  <c r="I362" i="11" s="1"/>
  <c r="B363" i="11" l="1"/>
  <c r="C363" i="11"/>
  <c r="G363" i="11" l="1"/>
  <c r="I363" i="11" s="1"/>
  <c r="B364" i="11" l="1"/>
  <c r="C364" i="11"/>
  <c r="G364" i="11" l="1"/>
  <c r="I364" i="11" s="1"/>
  <c r="B365" i="11" l="1"/>
  <c r="C365" i="11"/>
  <c r="G365" i="11" l="1"/>
  <c r="I365" i="11" s="1"/>
  <c r="B366" i="11" l="1"/>
  <c r="C366" i="11"/>
  <c r="G366" i="11" l="1"/>
  <c r="I366" i="11" s="1"/>
  <c r="B367" i="11" l="1"/>
  <c r="C367" i="11"/>
  <c r="G367" i="11" l="1"/>
  <c r="I367" i="11" s="1"/>
  <c r="C368" i="11" l="1"/>
  <c r="B368" i="11"/>
  <c r="G368" i="11" l="1"/>
  <c r="I368" i="11" s="1"/>
  <c r="C369" i="11" l="1"/>
  <c r="B369" i="11"/>
  <c r="G369" i="11" l="1"/>
  <c r="I369" i="11" s="1"/>
  <c r="C370" i="11" l="1"/>
  <c r="B370" i="11"/>
  <c r="G370" i="11" l="1"/>
  <c r="I370" i="11" s="1"/>
  <c r="B371" i="11" l="1"/>
  <c r="C371" i="11"/>
  <c r="G371" i="11" l="1"/>
  <c r="I371" i="11" s="1"/>
  <c r="C372" i="11" l="1"/>
  <c r="B372" i="11"/>
  <c r="G372" i="11" l="1"/>
  <c r="I372" i="11" s="1"/>
  <c r="B373" i="11" l="1"/>
  <c r="C373" i="11"/>
  <c r="G373" i="11" l="1"/>
  <c r="I373" i="11" s="1"/>
  <c r="C374" i="11" l="1"/>
  <c r="B374" i="11"/>
  <c r="G374" i="11" l="1"/>
  <c r="I374" i="11" s="1"/>
</calcChain>
</file>

<file path=xl/sharedStrings.xml><?xml version="1.0" encoding="utf-8"?>
<sst xmlns="http://schemas.openxmlformats.org/spreadsheetml/2006/main" count="136" uniqueCount="100">
  <si>
    <t>YEARS</t>
  </si>
  <si>
    <t>P/YR</t>
  </si>
  <si>
    <t>N</t>
  </si>
  <si>
    <t>I/YR</t>
  </si>
  <si>
    <t>PV</t>
  </si>
  <si>
    <t>PMT</t>
  </si>
  <si>
    <t>FV</t>
  </si>
  <si>
    <t>+</t>
  </si>
  <si>
    <t>Input</t>
  </si>
  <si>
    <t>Payments Per Year</t>
  </si>
  <si>
    <t>Loan Amount</t>
  </si>
  <si>
    <t>Annual Interest Rate</t>
  </si>
  <si>
    <t>Periodic Payment</t>
  </si>
  <si>
    <t>EOY</t>
  </si>
  <si>
    <t>Cash Flows</t>
  </si>
  <si>
    <t>Sale Proceeds</t>
  </si>
  <si>
    <t>Beg 1/End 0</t>
  </si>
  <si>
    <t>Amount</t>
  </si>
  <si>
    <t>CF 0</t>
  </si>
  <si>
    <t># of Times</t>
  </si>
  <si>
    <t>CF 1</t>
  </si>
  <si>
    <t>CF 2</t>
  </si>
  <si>
    <t>CF 3</t>
  </si>
  <si>
    <t>CF 4</t>
  </si>
  <si>
    <t>CF 5</t>
  </si>
  <si>
    <t>CF 6</t>
  </si>
  <si>
    <t>CF 7</t>
  </si>
  <si>
    <t>CF 8</t>
  </si>
  <si>
    <t>CF 9</t>
  </si>
  <si>
    <t>CF 10</t>
  </si>
  <si>
    <t>CF 11</t>
  </si>
  <si>
    <t>CF 12</t>
  </si>
  <si>
    <t>CF 13</t>
  </si>
  <si>
    <t>CF 14</t>
  </si>
  <si>
    <t>CF 15</t>
  </si>
  <si>
    <t>Item #</t>
  </si>
  <si>
    <t>Time Value of Money Calculations</t>
  </si>
  <si>
    <t>PV =</t>
  </si>
  <si>
    <t>PMT =</t>
  </si>
  <si>
    <t>FV =</t>
  </si>
  <si>
    <t>I/YR =</t>
  </si>
  <si>
    <t>Annual NPV and IRR Calculations</t>
  </si>
  <si>
    <t>NPV Discount Rate</t>
  </si>
  <si>
    <t>Net Present Value</t>
  </si>
  <si>
    <t>Internal Rate of Return</t>
  </si>
  <si>
    <t>0</t>
  </si>
  <si>
    <t>Periods Per Year</t>
  </si>
  <si>
    <t>Annuities NPV and IRR Calculations</t>
  </si>
  <si>
    <t>Mortgage Periodic Amortization Schedule</t>
  </si>
  <si>
    <t>Amortization Period (Years)</t>
  </si>
  <si>
    <t>Period</t>
  </si>
  <si>
    <t>Interest</t>
  </si>
  <si>
    <t>Principal</t>
  </si>
  <si>
    <t>Beginning            Balance</t>
  </si>
  <si>
    <t>Ending                Balance</t>
  </si>
  <si>
    <t>Annual Debt Service</t>
  </si>
  <si>
    <t>Mortgage Amortization Annual Summary</t>
  </si>
  <si>
    <t>Beginning                   Balance</t>
  </si>
  <si>
    <t>Ending               Balance</t>
  </si>
  <si>
    <t>Basic Statistical Functions</t>
  </si>
  <si>
    <t>Mean</t>
  </si>
  <si>
    <t>Median</t>
  </si>
  <si>
    <t>Standard Deviation</t>
  </si>
  <si>
    <t>=</t>
  </si>
  <si>
    <t>-</t>
  </si>
  <si>
    <t>x</t>
  </si>
  <si>
    <t>/</t>
  </si>
  <si>
    <t>Value 1</t>
  </si>
  <si>
    <t>Value 2</t>
  </si>
  <si>
    <t>Basic Math Functions</t>
  </si>
  <si>
    <t>Percent Change</t>
  </si>
  <si>
    <t>Addition</t>
  </si>
  <si>
    <t>Subtraction</t>
  </si>
  <si>
    <t>Multiplication</t>
  </si>
  <si>
    <t>Division</t>
  </si>
  <si>
    <t>Add %</t>
  </si>
  <si>
    <t>Subtract %</t>
  </si>
  <si>
    <t>Multiply %</t>
  </si>
  <si>
    <t>Divide %</t>
  </si>
  <si>
    <t>Constant %</t>
  </si>
  <si>
    <t>Year 1</t>
  </si>
  <si>
    <t>Year 2</t>
  </si>
  <si>
    <t>Year 3</t>
  </si>
  <si>
    <t>Year 4</t>
  </si>
  <si>
    <t>Year 5</t>
  </si>
  <si>
    <t>Year 6</t>
  </si>
  <si>
    <t>% Change</t>
  </si>
  <si>
    <t>Above</t>
  </si>
  <si>
    <t>And</t>
  </si>
  <si>
    <t>To</t>
  </si>
  <si>
    <t>$</t>
  </si>
  <si>
    <t>Holding Period (Years)</t>
  </si>
  <si>
    <t>Holding Period</t>
  </si>
  <si>
    <t>Safe Rate</t>
  </si>
  <si>
    <t>IRR =</t>
  </si>
  <si>
    <t>CGR =</t>
  </si>
  <si>
    <t>Reinvestment Rate</t>
  </si>
  <si>
    <t>Input Cells</t>
  </si>
  <si>
    <t>Input Cell Labels</t>
  </si>
  <si>
    <t>Investment Ceilings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</si>
</sst>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6" formatCode="&quot;$&quot;#,##0_);[Red]\(&quot;$&quot;#,##0\)"/>
    <numFmt numFmtId="7" formatCode="&quot;$&quot;#,##0.00_);\(&quot;$&quot;#,##0.00\)"/>
    <numFmt numFmtId="8" formatCode="&quot;$&quot;#,##0.00_);[Red]\(&quot;$&quot;#,##0.00\)"/>
    <numFmt numFmtId="44" formatCode="_(&quot;$&quot;* #,##0.00_);_(&quot;$&quot;* \(#,##0.00\);_(&quot;$&quot;* &quot;-&quot;??_);_(@_)"/>
    <numFmt numFmtId="43" formatCode="_(* #,##0.00_);_(* \(#,##0.00\);_(* &quot;-&quot;??_);_(@_)"/>
    <numFmt numFmtId="164" formatCode="&quot;$&quot;#,##0;[Red]\-&quot;$&quot;#,##0"/>
    <numFmt numFmtId="165" formatCode="0_);\(0\)"/>
    <numFmt numFmtId="166" formatCode="#,##0.0000"/>
    <numFmt numFmtId="167" formatCode="_(&quot;$&quot;* #,##0_);_(&quot;$&quot;* \(#,##0\);_(&quot;$&quot;* &quot;-&quot;??_);_(@_)"/>
    <numFmt numFmtId="168" formatCode="&quot;$&quot;#,##0.00"/>
  </numFmts>
  <fonts count="48" x14ac:knownFonts="1">
    <font>
      <sz val="10"/>
      <name val="Arial"/>
    </font>
    <font>
      <sz val="12"/>
      <color theme="1"/>
      <name val="Arial"/>
      <family val="2"/>
    </font>
    <font>
      <sz val="12"/>
      <color theme="1"/>
      <name val="Arial"/>
      <family val="2"/>
    </font>
    <font>
      <sz val="10"/>
      <name val="Arial"/>
      <family val="2"/>
    </font>
    <font>
      <b/>
      <sz val="18"/>
      <name val="Trebuchet MS"/>
      <family val="2"/>
    </font>
    <font>
      <sz val="10"/>
      <name val="Trebuchet MS"/>
      <family val="2"/>
    </font>
    <font>
      <sz val="10"/>
      <color indexed="9"/>
      <name val="Trebuchet MS"/>
      <family val="2"/>
    </font>
    <font>
      <b/>
      <sz val="12"/>
      <name val="Trebuchet MS"/>
      <family val="2"/>
    </font>
    <font>
      <b/>
      <sz val="16"/>
      <color indexed="9"/>
      <name val="Trebuchet MS"/>
      <family val="2"/>
    </font>
    <font>
      <b/>
      <sz val="16"/>
      <color indexed="9"/>
      <name val="Trebuchet MS"/>
      <family val="2"/>
    </font>
    <font>
      <sz val="16"/>
      <color indexed="9"/>
      <name val="Trebuchet MS"/>
      <family val="2"/>
    </font>
    <font>
      <sz val="12"/>
      <name val="Trebuchet MS"/>
      <family val="2"/>
    </font>
    <font>
      <sz val="24"/>
      <name val="Arial"/>
      <family val="2"/>
    </font>
    <font>
      <i/>
      <sz val="19"/>
      <name val="Arial"/>
      <family val="2"/>
    </font>
    <font>
      <sz val="24"/>
      <name val="Arial"/>
      <family val="2"/>
    </font>
    <font>
      <i/>
      <sz val="19"/>
      <name val="Arial"/>
      <family val="2"/>
    </font>
    <font>
      <sz val="10"/>
      <name val="Arial"/>
      <family val="2"/>
    </font>
    <font>
      <sz val="16"/>
      <name val="Arial"/>
      <family val="2"/>
    </font>
    <font>
      <sz val="14"/>
      <name val="Arial"/>
      <family val="2"/>
    </font>
    <font>
      <sz val="14"/>
      <name val="Arial"/>
      <family val="2"/>
    </font>
    <font>
      <sz val="18"/>
      <name val="Arial"/>
      <family val="2"/>
    </font>
    <font>
      <sz val="19"/>
      <name val="Arial"/>
      <family val="2"/>
    </font>
    <font>
      <sz val="10"/>
      <name val="Arial"/>
      <family val="2"/>
    </font>
    <font>
      <sz val="24"/>
      <name val="Trebuchet MS"/>
      <family val="2"/>
    </font>
    <font>
      <sz val="10"/>
      <name val="Trebuchet MS"/>
      <family val="2"/>
    </font>
    <font>
      <sz val="10"/>
      <name val="Arial"/>
      <family val="2"/>
    </font>
    <font>
      <sz val="16"/>
      <color indexed="10"/>
      <name val="Arial"/>
      <family val="2"/>
    </font>
    <font>
      <sz val="10"/>
      <name val="Arial"/>
      <family val="2"/>
    </font>
    <font>
      <sz val="14"/>
      <name val="Trebuchet MS"/>
      <family val="2"/>
    </font>
    <font>
      <sz val="10"/>
      <name val="Arial"/>
      <family val="2"/>
    </font>
    <font>
      <sz val="10"/>
      <color indexed="12"/>
      <name val="Trebuchet MS"/>
      <family val="2"/>
    </font>
    <font>
      <sz val="10"/>
      <name val="Arial"/>
      <family val="2"/>
    </font>
    <font>
      <b/>
      <sz val="14"/>
      <name val="Arial"/>
      <family val="2"/>
    </font>
    <font>
      <sz val="10"/>
      <name val="Arial"/>
      <family val="2"/>
    </font>
    <font>
      <b/>
      <sz val="12"/>
      <name val="Arial"/>
      <family val="2"/>
    </font>
    <font>
      <sz val="10"/>
      <name val="Arial"/>
      <family val="2"/>
    </font>
    <font>
      <sz val="16"/>
      <name val="Arial"/>
      <family val="2"/>
    </font>
    <font>
      <sz val="16"/>
      <name val="Trebuchet MS"/>
      <family val="2"/>
    </font>
    <font>
      <sz val="18"/>
      <name val="Arial"/>
      <family val="2"/>
    </font>
    <font>
      <sz val="11"/>
      <name val="Calibri"/>
      <family val="2"/>
      <scheme val="minor"/>
    </font>
    <font>
      <sz val="16"/>
      <name val="Calibri"/>
      <family val="2"/>
      <scheme val="minor"/>
    </font>
    <font>
      <sz val="10"/>
      <color theme="1"/>
      <name val="Arial"/>
      <family val="2"/>
    </font>
    <font>
      <b/>
      <i/>
      <sz val="16"/>
      <color theme="1"/>
      <name val="Arial"/>
      <family val="2"/>
    </font>
    <font>
      <b/>
      <sz val="12"/>
      <color theme="0"/>
      <name val="Arial"/>
      <family val="2"/>
    </font>
    <font>
      <b/>
      <sz val="12"/>
      <color theme="1"/>
      <name val="Arial"/>
      <family val="2"/>
    </font>
    <font>
      <u/>
      <sz val="10"/>
      <color theme="10"/>
      <name val="Arial"/>
      <family val="2"/>
    </font>
    <font>
      <u/>
      <sz val="10"/>
      <color theme="11"/>
      <name val="Arial"/>
      <family val="2"/>
    </font>
    <font>
      <sz val="11"/>
      <color rgb="FF006100"/>
      <name val="Calibri"/>
      <family val="2"/>
      <scheme val="minor"/>
    </font>
  </fonts>
  <fills count="13">
    <fill>
      <patternFill patternType="none"/>
    </fill>
    <fill>
      <patternFill patternType="gray125"/>
    </fill>
    <fill>
      <patternFill patternType="solid">
        <fgColor indexed="44"/>
        <bgColor indexed="64"/>
      </patternFill>
    </fill>
    <fill>
      <patternFill patternType="solid">
        <fgColor indexed="14"/>
        <bgColor indexed="64"/>
      </patternFill>
    </fill>
    <fill>
      <patternFill patternType="solid">
        <fgColor indexed="42"/>
        <bgColor indexed="64"/>
      </patternFill>
    </fill>
    <fill>
      <patternFill patternType="solid">
        <fgColor rgb="FFBCCCE4"/>
        <bgColor indexed="64"/>
      </patternFill>
    </fill>
    <fill>
      <patternFill patternType="solid">
        <fgColor rgb="FFDBDBDB"/>
        <bgColor indexed="64"/>
      </patternFill>
    </fill>
    <fill>
      <patternFill patternType="solid">
        <fgColor rgb="FFCBE7FF"/>
        <bgColor indexed="64"/>
      </patternFill>
    </fill>
    <fill>
      <patternFill patternType="solid">
        <fgColor rgb="FFCBE7CC"/>
        <bgColor indexed="64"/>
      </patternFill>
    </fill>
    <fill>
      <patternFill patternType="solid">
        <fgColor rgb="FF00B050"/>
        <bgColor indexed="64"/>
      </patternFill>
    </fill>
    <fill>
      <patternFill patternType="solid">
        <fgColor rgb="FFFF0000"/>
        <bgColor indexed="64"/>
      </patternFill>
    </fill>
    <fill>
      <patternFill patternType="solid">
        <fgColor rgb="FF0070C0"/>
        <bgColor indexed="64"/>
      </patternFill>
    </fill>
    <fill>
      <patternFill patternType="solid">
        <fgColor rgb="FFC6EFCE"/>
      </patternFill>
    </fill>
  </fills>
  <borders count="28">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indexed="55"/>
      </left>
      <right style="thin">
        <color indexed="55"/>
      </right>
      <top style="thin">
        <color indexed="55"/>
      </top>
      <bottom style="thin">
        <color indexed="55"/>
      </bottom>
      <diagonal/>
    </border>
    <border>
      <left style="thin">
        <color auto="1"/>
      </left>
      <right/>
      <top style="thin">
        <color auto="1"/>
      </top>
      <bottom style="thin">
        <color auto="1"/>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right/>
      <top/>
      <bottom style="medium">
        <color auto="1"/>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medium">
        <color auto="1"/>
      </bottom>
      <diagonal/>
    </border>
  </borders>
  <cellStyleXfs count="69">
    <xf numFmtId="0" fontId="0"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5" fillId="0" borderId="0"/>
    <xf numFmtId="0" fontId="11" fillId="0" borderId="0"/>
    <xf numFmtId="9" fontId="3" fillId="0" borderId="0" applyFont="0" applyFill="0" applyBorder="0" applyAlignment="0" applyProtection="0"/>
    <xf numFmtId="0" fontId="2" fillId="0" borderId="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12" borderId="0" applyNumberFormat="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cellStyleXfs>
  <cellXfs count="240">
    <xf numFmtId="0" fontId="0" fillId="0" borderId="0" xfId="0"/>
    <xf numFmtId="0" fontId="0" fillId="0" borderId="0" xfId="0" applyAlignment="1">
      <alignment horizontal="center"/>
    </xf>
    <xf numFmtId="5" fontId="0" fillId="0" borderId="0" xfId="0" applyNumberFormat="1"/>
    <xf numFmtId="5" fontId="0" fillId="0" borderId="0" xfId="0" applyNumberFormat="1" applyAlignment="1">
      <alignment horizontal="right"/>
    </xf>
    <xf numFmtId="0" fontId="5" fillId="0" borderId="0" xfId="4"/>
    <xf numFmtId="7" fontId="5" fillId="0" borderId="0" xfId="4" applyNumberFormat="1"/>
    <xf numFmtId="39" fontId="5" fillId="0" borderId="0" xfId="4" applyNumberFormat="1"/>
    <xf numFmtId="8" fontId="5" fillId="0" borderId="0" xfId="4" applyNumberFormat="1"/>
    <xf numFmtId="165" fontId="5" fillId="0" borderId="0" xfId="4" applyNumberFormat="1"/>
    <xf numFmtId="10" fontId="5" fillId="0" borderId="0" xfId="4" applyNumberFormat="1"/>
    <xf numFmtId="8" fontId="4" fillId="0" borderId="0" xfId="0" applyNumberFormat="1" applyFont="1" applyAlignment="1">
      <alignment horizontal="right"/>
    </xf>
    <xf numFmtId="10" fontId="4" fillId="0" borderId="0" xfId="0" applyNumberFormat="1" applyFont="1" applyAlignment="1">
      <alignment horizontal="center"/>
    </xf>
    <xf numFmtId="0" fontId="4" fillId="0" borderId="0" xfId="0" applyFont="1" applyAlignment="1">
      <alignment horizontal="center"/>
    </xf>
    <xf numFmtId="0" fontId="3" fillId="0" borderId="0" xfId="0" applyFont="1"/>
    <xf numFmtId="0" fontId="12" fillId="0" borderId="0" xfId="0" applyFont="1" applyAlignment="1">
      <alignment horizontal="left" vertical="center"/>
    </xf>
    <xf numFmtId="0" fontId="5" fillId="2" borderId="1" xfId="4" applyFill="1" applyBorder="1"/>
    <xf numFmtId="0" fontId="6" fillId="0" borderId="0" xfId="4" applyFont="1"/>
    <xf numFmtId="0" fontId="8" fillId="0" borderId="0" xfId="4" applyFont="1"/>
    <xf numFmtId="49" fontId="8" fillId="0" borderId="0" xfId="4" applyNumberFormat="1" applyFont="1" applyAlignment="1">
      <alignment horizontal="center"/>
    </xf>
    <xf numFmtId="49" fontId="9" fillId="0" borderId="0" xfId="4" applyNumberFormat="1" applyFont="1" applyAlignment="1">
      <alignment horizontal="right"/>
    </xf>
    <xf numFmtId="0" fontId="10" fillId="0" borderId="0" xfId="4" applyFont="1" applyAlignment="1">
      <alignment horizontal="center"/>
    </xf>
    <xf numFmtId="0" fontId="19" fillId="2" borderId="2" xfId="4" applyFont="1" applyFill="1" applyBorder="1" applyAlignment="1">
      <alignment horizontal="center"/>
    </xf>
    <xf numFmtId="8" fontId="19" fillId="3" borderId="3" xfId="4" applyNumberFormat="1" applyFont="1" applyFill="1" applyBorder="1" applyProtection="1">
      <protection locked="0"/>
    </xf>
    <xf numFmtId="8" fontId="19" fillId="3" borderId="4" xfId="4" applyNumberFormat="1" applyFont="1" applyFill="1" applyBorder="1" applyProtection="1">
      <protection locked="0"/>
    </xf>
    <xf numFmtId="165" fontId="20" fillId="3" borderId="2" xfId="4" applyNumberFormat="1" applyFont="1" applyFill="1" applyBorder="1" applyAlignment="1" applyProtection="1">
      <alignment horizontal="right"/>
      <protection locked="0"/>
    </xf>
    <xf numFmtId="10" fontId="20" fillId="3" borderId="2" xfId="4" applyNumberFormat="1" applyFont="1" applyFill="1" applyBorder="1" applyAlignment="1" applyProtection="1">
      <alignment horizontal="right"/>
      <protection locked="0"/>
    </xf>
    <xf numFmtId="8" fontId="20" fillId="4" borderId="2" xfId="4" applyNumberFormat="1" applyFont="1" applyFill="1" applyBorder="1" applyAlignment="1">
      <alignment horizontal="right"/>
    </xf>
    <xf numFmtId="10" fontId="20" fillId="4" borderId="2" xfId="4" applyNumberFormat="1" applyFont="1" applyFill="1" applyBorder="1" applyAlignment="1">
      <alignment horizontal="right"/>
    </xf>
    <xf numFmtId="0" fontId="19" fillId="2" borderId="5" xfId="4" applyFont="1" applyFill="1" applyBorder="1" applyAlignment="1">
      <alignment horizontal="center"/>
    </xf>
    <xf numFmtId="165" fontId="19" fillId="3" borderId="2" xfId="4" applyNumberFormat="1" applyFont="1" applyFill="1" applyBorder="1" applyAlignment="1" applyProtection="1">
      <alignment horizontal="center"/>
      <protection locked="0"/>
    </xf>
    <xf numFmtId="0" fontId="16" fillId="0" borderId="0" xfId="0" applyFont="1"/>
    <xf numFmtId="0" fontId="21" fillId="0" borderId="0" xfId="0" applyFont="1" applyAlignment="1">
      <alignment horizontal="left" vertical="center"/>
    </xf>
    <xf numFmtId="0" fontId="22" fillId="0" borderId="0" xfId="0" applyFont="1"/>
    <xf numFmtId="0" fontId="25" fillId="2" borderId="8" xfId="0" applyFont="1" applyFill="1" applyBorder="1"/>
    <xf numFmtId="0" fontId="26" fillId="2" borderId="9" xfId="0" applyFont="1" applyFill="1" applyBorder="1" applyAlignment="1">
      <alignment horizontal="center" vertical="center"/>
    </xf>
    <xf numFmtId="0" fontId="27" fillId="2" borderId="9" xfId="0" applyFont="1" applyFill="1" applyBorder="1"/>
    <xf numFmtId="0" fontId="27" fillId="2" borderId="10" xfId="0" applyFont="1" applyFill="1" applyBorder="1"/>
    <xf numFmtId="0" fontId="27" fillId="0" borderId="0" xfId="0" applyFont="1"/>
    <xf numFmtId="0" fontId="28" fillId="2" borderId="6" xfId="0" applyFont="1" applyFill="1" applyBorder="1" applyAlignment="1">
      <alignment horizontal="center"/>
    </xf>
    <xf numFmtId="0" fontId="29" fillId="2" borderId="0" xfId="0" applyFont="1" applyFill="1"/>
    <xf numFmtId="0" fontId="24" fillId="2" borderId="0" xfId="0" applyFont="1" applyFill="1"/>
    <xf numFmtId="0" fontId="25" fillId="2" borderId="0" xfId="0" applyFont="1" applyFill="1"/>
    <xf numFmtId="0" fontId="25" fillId="2" borderId="11" xfId="0" applyFont="1" applyFill="1" applyBorder="1"/>
    <xf numFmtId="0" fontId="25" fillId="0" borderId="0" xfId="0" applyFont="1"/>
    <xf numFmtId="0" fontId="22" fillId="2" borderId="0" xfId="0" applyFont="1" applyFill="1"/>
    <xf numFmtId="0" fontId="28" fillId="2" borderId="0" xfId="0" applyFont="1" applyFill="1"/>
    <xf numFmtId="0" fontId="30" fillId="2" borderId="0" xfId="0" applyFont="1" applyFill="1"/>
    <xf numFmtId="0" fontId="31" fillId="2" borderId="0" xfId="0" applyFont="1" applyFill="1"/>
    <xf numFmtId="0" fontId="31" fillId="2" borderId="11" xfId="0" applyFont="1" applyFill="1" applyBorder="1"/>
    <xf numFmtId="0" fontId="24" fillId="0" borderId="0" xfId="0" applyFont="1"/>
    <xf numFmtId="0" fontId="28" fillId="2" borderId="0" xfId="0" applyFont="1" applyFill="1" applyAlignment="1">
      <alignment horizontal="center" vertical="center"/>
    </xf>
    <xf numFmtId="0" fontId="22" fillId="2" borderId="11" xfId="0" applyFont="1" applyFill="1" applyBorder="1"/>
    <xf numFmtId="0" fontId="22" fillId="2" borderId="6" xfId="0" applyFont="1" applyFill="1" applyBorder="1"/>
    <xf numFmtId="0" fontId="24" fillId="2" borderId="6" xfId="0" applyFont="1" applyFill="1" applyBorder="1"/>
    <xf numFmtId="0" fontId="22" fillId="2" borderId="7" xfId="0" applyFont="1" applyFill="1" applyBorder="1"/>
    <xf numFmtId="0" fontId="22" fillId="2" borderId="12" xfId="0" applyFont="1" applyFill="1" applyBorder="1"/>
    <xf numFmtId="0" fontId="24" fillId="2" borderId="12" xfId="0" applyFont="1" applyFill="1" applyBorder="1"/>
    <xf numFmtId="0" fontId="25" fillId="2" borderId="12" xfId="0" applyFont="1" applyFill="1" applyBorder="1"/>
    <xf numFmtId="0" fontId="25" fillId="2" borderId="3" xfId="0" applyFont="1" applyFill="1" applyBorder="1"/>
    <xf numFmtId="0" fontId="18" fillId="2" borderId="13" xfId="0" applyFont="1" applyFill="1" applyBorder="1" applyAlignment="1">
      <alignment horizontal="center"/>
    </xf>
    <xf numFmtId="0" fontId="18" fillId="2" borderId="13" xfId="0" applyFont="1" applyFill="1" applyBorder="1" applyAlignment="1">
      <alignment horizontal="center" wrapText="1"/>
    </xf>
    <xf numFmtId="0" fontId="33" fillId="0" borderId="0" xfId="0" applyFont="1"/>
    <xf numFmtId="7" fontId="34" fillId="0" borderId="0" xfId="0" applyNumberFormat="1" applyFont="1"/>
    <xf numFmtId="0" fontId="35" fillId="0" borderId="0" xfId="0" applyFont="1"/>
    <xf numFmtId="165" fontId="34" fillId="0" borderId="0" xfId="0" applyNumberFormat="1" applyFont="1" applyAlignment="1">
      <alignment horizontal="center"/>
    </xf>
    <xf numFmtId="0" fontId="34" fillId="0" borderId="0" xfId="0" applyFont="1"/>
    <xf numFmtId="8" fontId="35" fillId="0" borderId="0" xfId="0" applyNumberFormat="1" applyFont="1"/>
    <xf numFmtId="165" fontId="17" fillId="3" borderId="13" xfId="0" applyNumberFormat="1" applyFont="1" applyFill="1" applyBorder="1" applyProtection="1">
      <protection locked="0"/>
    </xf>
    <xf numFmtId="7" fontId="17" fillId="3" borderId="13" xfId="0" applyNumberFormat="1" applyFont="1" applyFill="1" applyBorder="1" applyProtection="1">
      <protection locked="0"/>
    </xf>
    <xf numFmtId="10" fontId="17" fillId="3" borderId="13" xfId="0" applyNumberFormat="1" applyFont="1" applyFill="1" applyBorder="1" applyProtection="1">
      <protection locked="0"/>
    </xf>
    <xf numFmtId="7" fontId="17" fillId="4" borderId="13" xfId="0" applyNumberFormat="1" applyFont="1" applyFill="1" applyBorder="1"/>
    <xf numFmtId="165" fontId="18" fillId="4" borderId="13" xfId="0" applyNumberFormat="1" applyFont="1" applyFill="1" applyBorder="1" applyAlignment="1">
      <alignment horizontal="center"/>
    </xf>
    <xf numFmtId="7" fontId="18" fillId="4" borderId="13" xfId="0" applyNumberFormat="1" applyFont="1" applyFill="1" applyBorder="1" applyAlignment="1">
      <alignment horizontal="right"/>
    </xf>
    <xf numFmtId="0" fontId="18" fillId="4" borderId="13" xfId="0" applyFont="1" applyFill="1" applyBorder="1"/>
    <xf numFmtId="7" fontId="18" fillId="4" borderId="13" xfId="0" applyNumberFormat="1" applyFont="1" applyFill="1" applyBorder="1"/>
    <xf numFmtId="49" fontId="32" fillId="0" borderId="0" xfId="0" applyNumberFormat="1" applyFont="1"/>
    <xf numFmtId="9" fontId="35" fillId="0" borderId="0" xfId="0" applyNumberFormat="1" applyFont="1"/>
    <xf numFmtId="165" fontId="17" fillId="4" borderId="13" xfId="0" applyNumberFormat="1" applyFont="1" applyFill="1" applyBorder="1"/>
    <xf numFmtId="5" fontId="17" fillId="4" borderId="13" xfId="0" applyNumberFormat="1" applyFont="1" applyFill="1" applyBorder="1"/>
    <xf numFmtId="10" fontId="17" fillId="4" borderId="13" xfId="0" applyNumberFormat="1" applyFont="1" applyFill="1" applyBorder="1"/>
    <xf numFmtId="0" fontId="36" fillId="2" borderId="14" xfId="0" applyFont="1" applyFill="1" applyBorder="1" applyAlignment="1">
      <alignment horizontal="left"/>
    </xf>
    <xf numFmtId="0" fontId="36" fillId="2" borderId="2" xfId="0" applyFont="1" applyFill="1" applyBorder="1" applyAlignment="1">
      <alignment horizontal="left"/>
    </xf>
    <xf numFmtId="165" fontId="36" fillId="3" borderId="2" xfId="0" applyNumberFormat="1" applyFont="1" applyFill="1" applyBorder="1" applyProtection="1">
      <protection locked="0"/>
    </xf>
    <xf numFmtId="0" fontId="37" fillId="2" borderId="6" xfId="0" applyFont="1" applyFill="1" applyBorder="1" applyAlignment="1">
      <alignment horizontal="center"/>
    </xf>
    <xf numFmtId="165" fontId="36" fillId="2" borderId="6" xfId="0" applyNumberFormat="1" applyFont="1" applyFill="1" applyBorder="1" applyAlignment="1">
      <alignment horizontal="center"/>
    </xf>
    <xf numFmtId="49" fontId="36" fillId="2" borderId="14" xfId="0" quotePrefix="1" applyNumberFormat="1" applyFont="1" applyFill="1" applyBorder="1" applyAlignment="1">
      <alignment horizontal="left"/>
    </xf>
    <xf numFmtId="0" fontId="36" fillId="2" borderId="14" xfId="0" quotePrefix="1" applyFont="1" applyFill="1" applyBorder="1" applyAlignment="1">
      <alignment horizontal="left"/>
    </xf>
    <xf numFmtId="39" fontId="19" fillId="3" borderId="13" xfId="5" applyNumberFormat="1" applyFont="1" applyFill="1" applyBorder="1" applyAlignment="1" applyProtection="1">
      <alignment horizontal="right"/>
      <protection locked="0"/>
    </xf>
    <xf numFmtId="0" fontId="11" fillId="0" borderId="0" xfId="5"/>
    <xf numFmtId="0" fontId="19" fillId="2" borderId="13" xfId="5" applyFont="1" applyFill="1" applyBorder="1" applyAlignment="1">
      <alignment horizontal="center"/>
    </xf>
    <xf numFmtId="0" fontId="19" fillId="0" borderId="0" xfId="5" applyFont="1" applyAlignment="1">
      <alignment horizontal="center"/>
    </xf>
    <xf numFmtId="39" fontId="19" fillId="0" borderId="0" xfId="5" applyNumberFormat="1" applyFont="1" applyAlignment="1">
      <alignment horizontal="right"/>
    </xf>
    <xf numFmtId="0" fontId="20" fillId="0" borderId="0" xfId="5" applyFont="1" applyAlignment="1">
      <alignment horizontal="left"/>
    </xf>
    <xf numFmtId="37" fontId="7" fillId="0" borderId="0" xfId="5" applyNumberFormat="1" applyFont="1" applyAlignment="1">
      <alignment horizontal="right"/>
    </xf>
    <xf numFmtId="39" fontId="20" fillId="4" borderId="13" xfId="5" applyNumberFormat="1" applyFont="1" applyFill="1" applyBorder="1" applyAlignment="1">
      <alignment horizontal="right"/>
    </xf>
    <xf numFmtId="165" fontId="17" fillId="3" borderId="14" xfId="0" applyNumberFormat="1" applyFont="1" applyFill="1" applyBorder="1" applyProtection="1">
      <protection locked="0"/>
    </xf>
    <xf numFmtId="7" fontId="17" fillId="3" borderId="14" xfId="0" applyNumberFormat="1" applyFont="1" applyFill="1" applyBorder="1" applyProtection="1">
      <protection locked="0"/>
    </xf>
    <xf numFmtId="165" fontId="17" fillId="2" borderId="6" xfId="0" applyNumberFormat="1" applyFont="1" applyFill="1" applyBorder="1" applyAlignment="1">
      <alignment horizontal="center"/>
    </xf>
    <xf numFmtId="39" fontId="17" fillId="2" borderId="4" xfId="0" applyNumberFormat="1" applyFont="1" applyFill="1" applyBorder="1" applyAlignment="1">
      <alignment horizontal="center"/>
    </xf>
    <xf numFmtId="10" fontId="17" fillId="3" borderId="14" xfId="0" applyNumberFormat="1" applyFont="1" applyFill="1" applyBorder="1" applyProtection="1">
      <protection locked="0"/>
    </xf>
    <xf numFmtId="10" fontId="17" fillId="2" borderId="4" xfId="0" applyNumberFormat="1" applyFont="1" applyFill="1" applyBorder="1" applyAlignment="1">
      <alignment horizontal="center"/>
    </xf>
    <xf numFmtId="4" fontId="0" fillId="0" borderId="0" xfId="1" applyNumberFormat="1" applyFont="1" applyFill="1" applyBorder="1" applyAlignment="1" applyProtection="1">
      <alignment horizontal="right"/>
    </xf>
    <xf numFmtId="0" fontId="36" fillId="5" borderId="14" xfId="0" applyFont="1" applyFill="1" applyBorder="1" applyAlignment="1">
      <alignment horizontal="left"/>
    </xf>
    <xf numFmtId="4" fontId="17" fillId="6" borderId="2" xfId="1" applyNumberFormat="1" applyFont="1" applyFill="1" applyBorder="1" applyAlignment="1" applyProtection="1">
      <alignment horizontal="right"/>
      <protection locked="0"/>
    </xf>
    <xf numFmtId="4" fontId="17" fillId="6" borderId="2" xfId="2" applyNumberFormat="1" applyFont="1" applyFill="1" applyBorder="1" applyAlignment="1" applyProtection="1">
      <alignment horizontal="right"/>
      <protection locked="0"/>
    </xf>
    <xf numFmtId="10" fontId="17" fillId="6" borderId="2" xfId="3" applyNumberFormat="1" applyFont="1" applyFill="1" applyBorder="1" applyAlignment="1" applyProtection="1">
      <alignment horizontal="right"/>
      <protection locked="0"/>
    </xf>
    <xf numFmtId="4" fontId="17" fillId="7" borderId="2" xfId="3" applyNumberFormat="1" applyFont="1" applyFill="1" applyBorder="1" applyAlignment="1">
      <alignment horizontal="right"/>
    </xf>
    <xf numFmtId="4" fontId="17" fillId="6" borderId="2" xfId="3" applyNumberFormat="1" applyFont="1" applyFill="1" applyBorder="1" applyAlignment="1" applyProtection="1">
      <alignment horizontal="right"/>
      <protection locked="0"/>
    </xf>
    <xf numFmtId="9" fontId="17" fillId="6" borderId="2" xfId="3" applyNumberFormat="1" applyFont="1" applyFill="1" applyBorder="1" applyAlignment="1" applyProtection="1">
      <alignment horizontal="right"/>
      <protection locked="0"/>
    </xf>
    <xf numFmtId="9" fontId="39" fillId="0" borderId="0" xfId="3" quotePrefix="1" applyNumberFormat="1" applyFont="1" applyAlignment="1">
      <alignment horizontal="center"/>
    </xf>
    <xf numFmtId="0" fontId="3" fillId="0" borderId="0" xfId="3"/>
    <xf numFmtId="0" fontId="3" fillId="0" borderId="0" xfId="3" applyAlignment="1">
      <alignment horizontal="center"/>
    </xf>
    <xf numFmtId="0" fontId="17" fillId="5" borderId="2" xfId="3" applyFont="1" applyFill="1" applyBorder="1"/>
    <xf numFmtId="0" fontId="17" fillId="5" borderId="2" xfId="3" applyFont="1" applyFill="1" applyBorder="1" applyAlignment="1">
      <alignment horizontal="center"/>
    </xf>
    <xf numFmtId="0" fontId="17" fillId="5" borderId="2" xfId="3" quotePrefix="1" applyFont="1" applyFill="1" applyBorder="1" applyAlignment="1">
      <alignment horizontal="center"/>
    </xf>
    <xf numFmtId="4" fontId="17" fillId="7" borderId="2" xfId="1" applyNumberFormat="1" applyFont="1" applyFill="1" applyBorder="1" applyAlignment="1" applyProtection="1">
      <alignment horizontal="right"/>
    </xf>
    <xf numFmtId="0" fontId="40" fillId="5" borderId="2" xfId="3" quotePrefix="1" applyFont="1" applyFill="1" applyBorder="1" applyAlignment="1">
      <alignment horizontal="center"/>
    </xf>
    <xf numFmtId="4" fontId="17" fillId="7" borderId="2" xfId="6" applyNumberFormat="1" applyFont="1" applyFill="1" applyBorder="1" applyAlignment="1" applyProtection="1">
      <alignment horizontal="right"/>
    </xf>
    <xf numFmtId="0" fontId="3" fillId="0" borderId="0" xfId="3" quotePrefix="1" applyAlignment="1">
      <alignment horizontal="center"/>
    </xf>
    <xf numFmtId="166" fontId="0" fillId="0" borderId="0" xfId="6" applyNumberFormat="1" applyFont="1" applyFill="1" applyBorder="1" applyAlignment="1" applyProtection="1">
      <alignment horizontal="right"/>
    </xf>
    <xf numFmtId="167" fontId="17" fillId="5" borderId="2" xfId="2" applyNumberFormat="1" applyFont="1" applyFill="1" applyBorder="1" applyAlignment="1" applyProtection="1">
      <alignment horizontal="center"/>
    </xf>
    <xf numFmtId="167" fontId="17" fillId="5" borderId="2" xfId="2" quotePrefix="1" applyNumberFormat="1" applyFont="1" applyFill="1" applyBorder="1" applyAlignment="1" applyProtection="1">
      <alignment horizontal="center"/>
    </xf>
    <xf numFmtId="9" fontId="17" fillId="5" borderId="2" xfId="3" applyNumberFormat="1" applyFont="1" applyFill="1" applyBorder="1" applyAlignment="1">
      <alignment horizontal="center"/>
    </xf>
    <xf numFmtId="4" fontId="17" fillId="7" borderId="2" xfId="2" applyNumberFormat="1" applyFont="1" applyFill="1" applyBorder="1" applyAlignment="1" applyProtection="1">
      <alignment horizontal="right"/>
    </xf>
    <xf numFmtId="9" fontId="3" fillId="0" borderId="0" xfId="3" applyNumberFormat="1"/>
    <xf numFmtId="10" fontId="17" fillId="7" borderId="2" xfId="6" applyNumberFormat="1" applyFont="1" applyFill="1" applyBorder="1" applyAlignment="1" applyProtection="1">
      <alignment horizontal="right"/>
    </xf>
    <xf numFmtId="39" fontId="17" fillId="2" borderId="4" xfId="0" applyNumberFormat="1" applyFont="1" applyFill="1" applyBorder="1" applyAlignment="1">
      <alignment horizontal="left"/>
    </xf>
    <xf numFmtId="0" fontId="13" fillId="0" borderId="0" xfId="0" applyFont="1" applyAlignment="1">
      <alignment horizontal="left" vertical="center"/>
    </xf>
    <xf numFmtId="10" fontId="0" fillId="0" borderId="0" xfId="0" applyNumberFormat="1" applyAlignment="1">
      <alignment horizontal="right"/>
    </xf>
    <xf numFmtId="10" fontId="20" fillId="8" borderId="20" xfId="0" applyNumberFormat="1" applyFont="1" applyFill="1" applyBorder="1" applyAlignment="1">
      <alignment horizontal="right"/>
    </xf>
    <xf numFmtId="5" fontId="20" fillId="8" borderId="20" xfId="0" applyNumberFormat="1" applyFont="1" applyFill="1" applyBorder="1" applyAlignment="1">
      <alignment horizontal="right"/>
    </xf>
    <xf numFmtId="10" fontId="20" fillId="6" borderId="20" xfId="0" applyNumberFormat="1" applyFont="1" applyFill="1" applyBorder="1" applyAlignment="1" applyProtection="1">
      <alignment horizontal="right"/>
      <protection locked="0"/>
    </xf>
    <xf numFmtId="6" fontId="18" fillId="6" borderId="20" xfId="0" applyNumberFormat="1" applyFont="1" applyFill="1" applyBorder="1" applyAlignment="1" applyProtection="1">
      <alignment horizontal="right"/>
      <protection locked="0"/>
    </xf>
    <xf numFmtId="0" fontId="18" fillId="5" borderId="22" xfId="0" applyFont="1" applyFill="1" applyBorder="1" applyAlignment="1">
      <alignment horizontal="center"/>
    </xf>
    <xf numFmtId="0" fontId="18" fillId="5" borderId="7" xfId="0" applyFont="1" applyFill="1" applyBorder="1" applyAlignment="1">
      <alignment horizontal="center"/>
    </xf>
    <xf numFmtId="0" fontId="18" fillId="5" borderId="6" xfId="0" applyFont="1" applyFill="1" applyBorder="1" applyAlignment="1">
      <alignment horizontal="center"/>
    </xf>
    <xf numFmtId="0" fontId="18" fillId="5" borderId="20" xfId="0" applyFont="1" applyFill="1" applyBorder="1" applyAlignment="1">
      <alignment horizontal="center"/>
    </xf>
    <xf numFmtId="5" fontId="3" fillId="5" borderId="3" xfId="0" applyNumberFormat="1" applyFont="1" applyFill="1" applyBorder="1"/>
    <xf numFmtId="0" fontId="3" fillId="5" borderId="6" xfId="0" applyFont="1" applyFill="1" applyBorder="1"/>
    <xf numFmtId="0" fontId="18" fillId="5" borderId="6" xfId="0" quotePrefix="1" applyFont="1" applyFill="1" applyBorder="1" applyAlignment="1">
      <alignment horizontal="center"/>
    </xf>
    <xf numFmtId="0" fontId="18" fillId="5" borderId="11" xfId="0" applyFont="1" applyFill="1" applyBorder="1" applyAlignment="1">
      <alignment horizontal="center" vertical="top"/>
    </xf>
    <xf numFmtId="0" fontId="18" fillId="5" borderId="0" xfId="0" applyFont="1" applyFill="1" applyAlignment="1">
      <alignment horizontal="center" vertical="top"/>
    </xf>
    <xf numFmtId="0" fontId="18" fillId="5" borderId="6" xfId="0" applyFont="1" applyFill="1" applyBorder="1" applyAlignment="1">
      <alignment horizontal="center" vertical="top"/>
    </xf>
    <xf numFmtId="0" fontId="17" fillId="6" borderId="24" xfId="0" applyFont="1" applyFill="1" applyBorder="1" applyAlignment="1" applyProtection="1">
      <alignment horizontal="center" vertical="center"/>
      <protection locked="0"/>
    </xf>
    <xf numFmtId="0" fontId="17" fillId="5" borderId="25" xfId="0" applyFont="1" applyFill="1" applyBorder="1" applyAlignment="1">
      <alignment horizontal="left" vertical="center"/>
    </xf>
    <xf numFmtId="0" fontId="17" fillId="5" borderId="26" xfId="0" applyFont="1" applyFill="1" applyBorder="1" applyAlignment="1">
      <alignment horizontal="left" vertical="center"/>
    </xf>
    <xf numFmtId="0" fontId="17" fillId="5" borderId="27" xfId="0" applyFont="1" applyFill="1" applyBorder="1" applyAlignment="1">
      <alignment horizontal="left" vertical="center"/>
    </xf>
    <xf numFmtId="0" fontId="2" fillId="0" borderId="0" xfId="7"/>
    <xf numFmtId="0" fontId="2" fillId="5" borderId="0" xfId="7" applyFill="1"/>
    <xf numFmtId="0" fontId="2" fillId="0" borderId="0" xfId="7" applyAlignment="1">
      <alignment horizontal="center"/>
    </xf>
    <xf numFmtId="6" fontId="2" fillId="0" borderId="0" xfId="7" applyNumberFormat="1"/>
    <xf numFmtId="5" fontId="2" fillId="5" borderId="0" xfId="7" applyNumberFormat="1" applyFill="1"/>
    <xf numFmtId="49" fontId="2" fillId="5" borderId="0" xfId="7" applyNumberFormat="1" applyFill="1" applyAlignment="1">
      <alignment horizontal="center"/>
    </xf>
    <xf numFmtId="5" fontId="2" fillId="6" borderId="2" xfId="7" applyNumberFormat="1" applyFill="1" applyBorder="1" applyAlignment="1" applyProtection="1">
      <alignment horizontal="center"/>
      <protection locked="0"/>
    </xf>
    <xf numFmtId="8" fontId="2" fillId="0" borderId="0" xfId="7" applyNumberFormat="1"/>
    <xf numFmtId="10" fontId="2" fillId="5" borderId="0" xfId="7" applyNumberFormat="1" applyFill="1"/>
    <xf numFmtId="0" fontId="2" fillId="5" borderId="19" xfId="7" applyFill="1" applyBorder="1" applyAlignment="1">
      <alignment horizontal="center"/>
    </xf>
    <xf numFmtId="0" fontId="2" fillId="5" borderId="17" xfId="7" applyFill="1" applyBorder="1" applyAlignment="1">
      <alignment horizontal="center"/>
    </xf>
    <xf numFmtId="0" fontId="2" fillId="5" borderId="17" xfId="7" applyFill="1" applyBorder="1"/>
    <xf numFmtId="0" fontId="2" fillId="5" borderId="18" xfId="7" applyFill="1" applyBorder="1" applyAlignment="1">
      <alignment horizontal="center"/>
    </xf>
    <xf numFmtId="0" fontId="2" fillId="8" borderId="0" xfId="7" quotePrefix="1" applyFill="1"/>
    <xf numFmtId="6" fontId="2" fillId="8" borderId="0" xfId="7" applyNumberFormat="1" applyFill="1"/>
    <xf numFmtId="0" fontId="2" fillId="8" borderId="0" xfId="7" applyFill="1"/>
    <xf numFmtId="6" fontId="2" fillId="8" borderId="0" xfId="7" applyNumberFormat="1" applyFill="1" applyAlignment="1">
      <alignment horizontal="center"/>
    </xf>
    <xf numFmtId="0" fontId="2" fillId="8" borderId="18" xfId="7" applyFill="1" applyBorder="1" applyAlignment="1">
      <alignment horizontal="center"/>
    </xf>
    <xf numFmtId="40" fontId="2" fillId="0" borderId="0" xfId="7" applyNumberFormat="1" applyAlignment="1">
      <alignment horizontal="center"/>
    </xf>
    <xf numFmtId="40" fontId="2" fillId="0" borderId="0" xfId="7" applyNumberFormat="1"/>
    <xf numFmtId="165" fontId="2" fillId="5" borderId="18" xfId="7" applyNumberFormat="1" applyFill="1" applyBorder="1" applyAlignment="1">
      <alignment horizontal="center"/>
    </xf>
    <xf numFmtId="165" fontId="2" fillId="8" borderId="18" xfId="7" applyNumberFormat="1" applyFill="1" applyBorder="1" applyAlignment="1">
      <alignment horizontal="center"/>
    </xf>
    <xf numFmtId="165" fontId="2" fillId="0" borderId="0" xfId="7" applyNumberFormat="1" applyAlignment="1">
      <alignment horizontal="center"/>
    </xf>
    <xf numFmtId="168" fontId="2" fillId="0" borderId="0" xfId="7" applyNumberFormat="1" applyAlignment="1">
      <alignment horizontal="center"/>
    </xf>
    <xf numFmtId="0" fontId="2" fillId="8" borderId="0" xfId="7" quotePrefix="1" applyFill="1" applyAlignment="1">
      <alignment horizontal="center"/>
    </xf>
    <xf numFmtId="7" fontId="2" fillId="8" borderId="0" xfId="7" applyNumberFormat="1" applyFill="1"/>
    <xf numFmtId="7" fontId="2" fillId="0" borderId="0" xfId="7" applyNumberFormat="1" applyAlignment="1">
      <alignment horizontal="center"/>
    </xf>
    <xf numFmtId="5" fontId="2" fillId="0" borderId="0" xfId="7" applyNumberFormat="1"/>
    <xf numFmtId="0" fontId="2" fillId="0" borderId="0" xfId="7" quotePrefix="1" applyAlignment="1">
      <alignment horizontal="center"/>
    </xf>
    <xf numFmtId="0" fontId="42" fillId="0" borderId="0" xfId="7" applyFont="1" applyAlignment="1">
      <alignment horizontal="center"/>
    </xf>
    <xf numFmtId="10" fontId="42" fillId="0" borderId="0" xfId="7" applyNumberFormat="1" applyFont="1"/>
    <xf numFmtId="10" fontId="42" fillId="0" borderId="0" xfId="7" applyNumberFormat="1" applyFont="1" applyAlignment="1">
      <alignment horizontal="center"/>
    </xf>
    <xf numFmtId="10" fontId="2" fillId="0" borderId="0" xfId="7" applyNumberFormat="1"/>
    <xf numFmtId="0" fontId="2" fillId="0" borderId="0" xfId="7" quotePrefix="1"/>
    <xf numFmtId="10" fontId="41" fillId="0" borderId="0" xfId="7" applyNumberFormat="1" applyFont="1"/>
    <xf numFmtId="10" fontId="41" fillId="8" borderId="0" xfId="7" applyNumberFormat="1" applyFont="1" applyFill="1"/>
    <xf numFmtId="0" fontId="43" fillId="11" borderId="2" xfId="7" applyFont="1" applyFill="1" applyBorder="1"/>
    <xf numFmtId="0" fontId="43" fillId="10" borderId="0" xfId="7" applyFont="1" applyFill="1"/>
    <xf numFmtId="0" fontId="43" fillId="9" borderId="0" xfId="7" applyFont="1" applyFill="1"/>
    <xf numFmtId="0" fontId="43" fillId="9" borderId="2" xfId="7" applyFont="1" applyFill="1" applyBorder="1" applyProtection="1">
      <protection locked="0"/>
    </xf>
    <xf numFmtId="10" fontId="43" fillId="10" borderId="2" xfId="7" quotePrefix="1" applyNumberFormat="1" applyFont="1" applyFill="1" applyBorder="1" applyProtection="1">
      <protection locked="0"/>
    </xf>
    <xf numFmtId="10" fontId="43" fillId="11" borderId="2" xfId="7" applyNumberFormat="1" applyFont="1" applyFill="1" applyBorder="1" applyProtection="1">
      <protection locked="0"/>
    </xf>
    <xf numFmtId="0" fontId="1" fillId="0" borderId="0" xfId="7" applyFont="1" applyAlignment="1">
      <alignment horizontal="center"/>
    </xf>
    <xf numFmtId="0" fontId="44" fillId="5" borderId="0" xfId="7" applyFont="1" applyFill="1"/>
    <xf numFmtId="6" fontId="41" fillId="8" borderId="0" xfId="7" applyNumberFormat="1" applyFont="1" applyFill="1"/>
    <xf numFmtId="6" fontId="2" fillId="6" borderId="2" xfId="7" applyNumberFormat="1" applyFill="1" applyBorder="1" applyProtection="1">
      <protection locked="0"/>
    </xf>
    <xf numFmtId="164" fontId="2" fillId="6" borderId="3" xfId="7" applyNumberFormat="1" applyFill="1" applyBorder="1" applyProtection="1">
      <protection locked="0"/>
    </xf>
    <xf numFmtId="164" fontId="2" fillId="5" borderId="0" xfId="7" applyNumberFormat="1" applyFill="1"/>
    <xf numFmtId="164" fontId="2" fillId="6" borderId="21" xfId="7" applyNumberFormat="1" applyFill="1" applyBorder="1" applyProtection="1">
      <protection locked="0"/>
    </xf>
    <xf numFmtId="164" fontId="2" fillId="8" borderId="0" xfId="7" applyNumberFormat="1" applyFill="1"/>
    <xf numFmtId="164" fontId="41" fillId="8" borderId="0" xfId="7" applyNumberFormat="1" applyFont="1" applyFill="1"/>
    <xf numFmtId="164" fontId="47" fillId="12" borderId="0" xfId="50" applyNumberFormat="1"/>
    <xf numFmtId="164" fontId="2" fillId="8" borderId="0" xfId="7" applyNumberFormat="1" applyFill="1" applyAlignment="1">
      <alignment horizontal="center"/>
    </xf>
    <xf numFmtId="6" fontId="2" fillId="6" borderId="2" xfId="7" applyNumberFormat="1" applyFill="1" applyBorder="1"/>
    <xf numFmtId="0" fontId="23" fillId="2" borderId="8" xfId="0" applyFont="1" applyFill="1" applyBorder="1" applyAlignment="1">
      <alignment horizontal="center" vertical="center"/>
    </xf>
    <xf numFmtId="0" fontId="24" fillId="2" borderId="10" xfId="0" applyFont="1" applyFill="1" applyBorder="1"/>
    <xf numFmtId="0" fontId="24" fillId="2" borderId="6" xfId="0" applyFont="1" applyFill="1" applyBorder="1"/>
    <xf numFmtId="0" fontId="24" fillId="2" borderId="11" xfId="0" applyFont="1" applyFill="1" applyBorder="1"/>
    <xf numFmtId="0" fontId="24" fillId="2" borderId="7" xfId="0" applyFont="1" applyFill="1" applyBorder="1"/>
    <xf numFmtId="0" fontId="24" fillId="2" borderId="3" xfId="0" applyFont="1" applyFill="1" applyBorder="1"/>
    <xf numFmtId="0" fontId="21" fillId="0" borderId="0" xfId="0" applyFont="1" applyAlignment="1">
      <alignment horizontal="left" vertical="center"/>
    </xf>
    <xf numFmtId="0" fontId="12" fillId="0" borderId="0" xfId="0" applyFont="1" applyAlignment="1">
      <alignment horizontal="left" vertical="center"/>
    </xf>
    <xf numFmtId="0" fontId="16" fillId="0" borderId="0" xfId="0" applyFont="1" applyAlignment="1">
      <alignment horizontal="left" vertical="center"/>
    </xf>
    <xf numFmtId="0" fontId="20" fillId="5" borderId="23" xfId="0" applyFont="1" applyFill="1" applyBorder="1"/>
    <xf numFmtId="0" fontId="20" fillId="5" borderId="22" xfId="0" applyFont="1" applyFill="1" applyBorder="1"/>
    <xf numFmtId="0" fontId="20" fillId="5" borderId="21" xfId="0" applyFont="1" applyFill="1" applyBorder="1"/>
    <xf numFmtId="0" fontId="0" fillId="0" borderId="0" xfId="0"/>
    <xf numFmtId="0" fontId="13" fillId="0" borderId="0" xfId="0" applyFont="1" applyAlignment="1">
      <alignment horizontal="left" vertical="center"/>
    </xf>
    <xf numFmtId="0" fontId="20" fillId="5" borderId="23" xfId="0" applyFont="1" applyFill="1" applyBorder="1" applyAlignment="1">
      <alignment horizontal="left"/>
    </xf>
    <xf numFmtId="0" fontId="20" fillId="5" borderId="22" xfId="0" applyFont="1" applyFill="1" applyBorder="1" applyAlignment="1">
      <alignment horizontal="left"/>
    </xf>
    <xf numFmtId="0" fontId="20" fillId="5" borderId="21" xfId="0" applyFont="1" applyFill="1" applyBorder="1" applyAlignment="1">
      <alignment horizontal="left"/>
    </xf>
    <xf numFmtId="0" fontId="20" fillId="2" borderId="14" xfId="4" applyFont="1" applyFill="1" applyBorder="1"/>
    <xf numFmtId="0" fontId="20" fillId="2" borderId="4" xfId="0" applyFont="1" applyFill="1" applyBorder="1"/>
    <xf numFmtId="0" fontId="20" fillId="2" borderId="4" xfId="4" applyFont="1" applyFill="1" applyBorder="1"/>
    <xf numFmtId="0" fontId="14" fillId="0" borderId="0" xfId="4" applyFont="1" applyAlignment="1">
      <alignment horizontal="left" vertical="center"/>
    </xf>
    <xf numFmtId="0" fontId="15" fillId="0" borderId="0" xfId="4" applyFont="1" applyAlignment="1">
      <alignment horizontal="left" vertical="center"/>
    </xf>
    <xf numFmtId="0" fontId="17" fillId="2" borderId="15" xfId="0" applyFont="1" applyFill="1" applyBorder="1" applyAlignment="1">
      <alignment horizontal="left"/>
    </xf>
    <xf numFmtId="0" fontId="17" fillId="2" borderId="16" xfId="0" applyFont="1" applyFill="1" applyBorder="1" applyAlignment="1">
      <alignment horizontal="left"/>
    </xf>
    <xf numFmtId="0" fontId="17" fillId="2" borderId="15" xfId="0" applyFont="1" applyFill="1" applyBorder="1"/>
    <xf numFmtId="0" fontId="17" fillId="2" borderId="16" xfId="0" applyFont="1" applyFill="1" applyBorder="1"/>
    <xf numFmtId="49" fontId="17" fillId="2" borderId="15" xfId="0" applyNumberFormat="1" applyFont="1" applyFill="1" applyBorder="1" applyAlignment="1">
      <alignment horizontal="left"/>
    </xf>
    <xf numFmtId="49" fontId="17" fillId="2" borderId="16" xfId="0" applyNumberFormat="1" applyFont="1" applyFill="1" applyBorder="1" applyAlignment="1">
      <alignment horizontal="left"/>
    </xf>
    <xf numFmtId="39" fontId="20" fillId="2" borderId="15" xfId="5" applyNumberFormat="1" applyFont="1" applyFill="1" applyBorder="1" applyAlignment="1">
      <alignment horizontal="left"/>
    </xf>
    <xf numFmtId="0" fontId="20" fillId="2" borderId="16" xfId="0" applyFont="1" applyFill="1" applyBorder="1" applyAlignment="1">
      <alignment horizontal="left"/>
    </xf>
    <xf numFmtId="0" fontId="38" fillId="2" borderId="16" xfId="0" applyFont="1" applyFill="1" applyBorder="1" applyAlignment="1">
      <alignment horizontal="left"/>
    </xf>
    <xf numFmtId="0" fontId="14" fillId="0" borderId="0" xfId="5" applyFont="1" applyAlignment="1">
      <alignment horizontal="left" vertical="center"/>
    </xf>
    <xf numFmtId="0" fontId="15" fillId="0" borderId="0" xfId="5" applyFont="1" applyAlignment="1">
      <alignment horizontal="left" vertical="center"/>
    </xf>
    <xf numFmtId="0" fontId="20" fillId="2" borderId="15" xfId="0" applyFont="1" applyFill="1" applyBorder="1" applyAlignment="1">
      <alignment horizontal="left"/>
    </xf>
    <xf numFmtId="0" fontId="17" fillId="5" borderId="14" xfId="3" applyFont="1" applyFill="1" applyBorder="1" applyAlignment="1">
      <alignment horizontal="right"/>
    </xf>
    <xf numFmtId="0" fontId="17" fillId="5" borderId="4" xfId="3" applyFont="1" applyFill="1" applyBorder="1" applyAlignment="1">
      <alignment horizontal="right"/>
    </xf>
    <xf numFmtId="0" fontId="12" fillId="0" borderId="0" xfId="3" applyFont="1" applyAlignment="1">
      <alignment vertical="center"/>
    </xf>
    <xf numFmtId="0" fontId="13" fillId="0" borderId="0" xfId="3" applyFont="1" applyAlignment="1">
      <alignment horizontal="left" vertical="center"/>
    </xf>
    <xf numFmtId="167" fontId="17" fillId="5" borderId="2" xfId="3" applyNumberFormat="1" applyFont="1" applyFill="1" applyBorder="1" applyAlignment="1">
      <alignment horizontal="center"/>
    </xf>
  </cellXfs>
  <cellStyles count="69">
    <cellStyle name="Comma 2" xfId="1" xr:uid="{00000000-0005-0000-0000-000000000000}"/>
    <cellStyle name="Currency 2" xfId="2" xr:uid="{00000000-0005-0000-0000-000001000000}"/>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Good" xfId="50" builtinId="26"/>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Normal" xfId="0" builtinId="0"/>
    <cellStyle name="Normal 2" xfId="3" xr:uid="{00000000-0005-0000-0000-000040000000}"/>
    <cellStyle name="Normal 3" xfId="7" xr:uid="{00000000-0005-0000-0000-000041000000}"/>
    <cellStyle name="Normal_NPV-IRR Uneven CF's NM" xfId="4" xr:uid="{00000000-0005-0000-0000-000042000000}"/>
    <cellStyle name="Normal_Statistics" xfId="5" xr:uid="{00000000-0005-0000-0000-000043000000}"/>
    <cellStyle name="Percent 2" xfId="6" xr:uid="{00000000-0005-0000-0000-000044000000}"/>
  </cellStyles>
  <dxfs count="19">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border>
        <left style="thin">
          <color indexed="10"/>
        </left>
        <right style="thin">
          <color indexed="10"/>
        </right>
        <top style="thin">
          <color indexed="10"/>
        </top>
        <bottom style="thin">
          <color indexed="10"/>
        </bottom>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
      <fill>
        <patternFill>
          <bgColor rgb="FFDBDBDB"/>
        </patternFill>
      </fill>
      <border>
        <left style="thin">
          <color auto="1"/>
        </left>
        <right style="thin">
          <color auto="1"/>
        </right>
        <top style="thin">
          <color auto="1"/>
        </top>
        <bottom style="thin">
          <color auto="1"/>
        </bottom>
        <vertical/>
        <horizontal/>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3C4B6C"/>
      <rgbColor rgb="00FFFFFF"/>
      <rgbColor rgb="00FF0000"/>
      <rgbColor rgb="0000FF00"/>
      <rgbColor rgb="000000FF"/>
      <rgbColor rgb="00FFFF00"/>
      <rgbColor rgb="00DBDBDB"/>
      <rgbColor rgb="0000FFFF"/>
      <rgbColor rgb="00800000"/>
      <rgbColor rgb="00008000"/>
      <rgbColor rgb="00ADB092"/>
      <rgbColor rgb="00808000"/>
      <rgbColor rgb="00F1F3F7"/>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C2CADC"/>
      <rgbColor rgb="00CCFFFF"/>
      <rgbColor rgb="00CBE7CC"/>
      <rgbColor rgb="00FFFF99"/>
      <rgbColor rgb="00BCCCE4"/>
      <rgbColor rgb="00B6B1FD"/>
      <rgbColor rgb="00FBFAF5"/>
      <rgbColor rgb="00FFCC99"/>
      <rgbColor rgb="003366FF"/>
      <rgbColor rgb="0033CCCC"/>
      <rgbColor rgb="0099CC00"/>
      <rgbColor rgb="00FFCC00"/>
      <rgbColor rgb="00FF9900"/>
      <rgbColor rgb="00FF6600"/>
      <rgbColor rgb="00666699"/>
      <rgbColor rgb="00969696"/>
      <rgbColor rgb="004B584A"/>
      <rgbColor rgb="00339966"/>
      <rgbColor rgb="005A889C"/>
      <rgbColor rgb="0096A65A"/>
      <rgbColor rgb="00B11B0B"/>
      <rgbColor rgb="00993366"/>
      <rgbColor rgb="00333399"/>
      <rgbColor rgb="00333333"/>
    </indexedColors>
    <mruColors>
      <color rgb="FFDBDB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190500</xdr:colOff>
      <xdr:row>4</xdr:row>
      <xdr:rowOff>42283</xdr:rowOff>
    </xdr:from>
    <xdr:to>
      <xdr:col>20</xdr:col>
      <xdr:colOff>69695</xdr:colOff>
      <xdr:row>42</xdr:row>
      <xdr:rowOff>69696</xdr:rowOff>
    </xdr:to>
    <xdr:sp macro="" textlink="">
      <xdr:nvSpPr>
        <xdr:cNvPr id="14337" name="AutoShape 1">
          <a:extLst>
            <a:ext uri="{FF2B5EF4-FFF2-40B4-BE49-F238E27FC236}">
              <a16:creationId xmlns:a16="http://schemas.microsoft.com/office/drawing/2014/main" id="{00000000-0008-0000-0000-000001380000}"/>
            </a:ext>
          </a:extLst>
        </xdr:cNvPr>
        <xdr:cNvSpPr>
          <a:spLocks noChangeArrowheads="1"/>
        </xdr:cNvSpPr>
      </xdr:nvSpPr>
      <xdr:spPr bwMode="auto">
        <a:xfrm>
          <a:off x="258536" y="355247"/>
          <a:ext cx="11458873" cy="6232270"/>
        </a:xfrm>
        <a:prstGeom prst="roundRect">
          <a:avLst>
            <a:gd name="adj" fmla="val 16667"/>
          </a:avLst>
        </a:prstGeom>
        <a:solidFill>
          <a:srgbClr val="CBE7CC"/>
        </a:solidFill>
        <a:ln w="76200">
          <a:solidFill>
            <a:srgbClr val="969696"/>
          </a:solidFill>
          <a:round/>
          <a:headEnd/>
          <a:tailEnd/>
        </a:ln>
      </xdr:spPr>
      <xdr:txBody>
        <a:bodyPr vertOverflow="clip" wrap="square" lIns="45720" tIns="36576" rIns="0" bIns="0" anchor="t" upright="1"/>
        <a:lstStyle/>
        <a:p>
          <a:pPr algn="l" rtl="1">
            <a:defRPr sz="1000"/>
          </a:pPr>
          <a:r>
            <a:rPr lang="en-US" sz="1800" b="0" i="0" strike="noStrike">
              <a:solidFill>
                <a:srgbClr val="000000"/>
              </a:solidFill>
              <a:latin typeface="Trebuchet MS"/>
            </a:rPr>
            <a:t>LICENSE</a:t>
          </a:r>
        </a:p>
        <a:p>
          <a:pPr algn="l" rtl="1">
            <a:defRPr sz="1000"/>
          </a:pPr>
          <a:endParaRPr lang="en-US" sz="1800" b="0" i="0" strike="noStrike">
            <a:solidFill>
              <a:srgbClr val="000000"/>
            </a:solidFill>
            <a:latin typeface="Trebuchet MS"/>
          </a:endParaRPr>
        </a:p>
        <a:p>
          <a:pPr algn="l" rtl="1">
            <a:defRPr sz="1000"/>
          </a:pPr>
          <a:r>
            <a:rPr lang="en-US" sz="1800" b="0" i="0" strike="noStrike">
              <a:solidFill>
                <a:srgbClr val="000000"/>
              </a:solidFill>
              <a:latin typeface="Trebuchet MS"/>
            </a:rPr>
            <a:t>This file was developed for the CCIM Institute, which holds copyright to the CCIM Business Forms Templates.  The authority granted to you to use this file and the Templates included permit use only in the regular course of doing business, including giving copies of reports generated by the Templates to clients, their agents and consultants.  Your authority to use the Templates expressly excludes any right to sell, rent or otherwise use the Templates for the purpose of deriving a source of income.</a:t>
          </a:r>
        </a:p>
        <a:p>
          <a:pPr algn="l" rtl="1">
            <a:defRPr sz="1000"/>
          </a:pPr>
          <a:endParaRPr lang="en-US" sz="1800" b="0" i="0" strike="noStrike">
            <a:solidFill>
              <a:srgbClr val="000000"/>
            </a:solidFill>
            <a:latin typeface="Trebuchet MS"/>
          </a:endParaRPr>
        </a:p>
        <a:p>
          <a:pPr algn="l" rtl="1">
            <a:defRPr sz="1000"/>
          </a:pPr>
          <a:r>
            <a:rPr lang="en-US" sz="1800" b="0" i="0" strike="noStrike">
              <a:solidFill>
                <a:srgbClr val="000000"/>
              </a:solidFill>
              <a:latin typeface="Trebuchet MS"/>
            </a:rPr>
            <a:t>These CCIM Business Forms Templates are made available for use on an ‘as-is’ basis.  Use of the Templates constitutes the user’s waiver of any and all claims against the Institute and the author that may arise as a result of such use, including without limitation reliance on any conclusion indicated by the Template or any report generated by the Template, even if the Template is defective.  All warranties, express or implied, are hereby disclaimed, including but not limited to any regarding the suitability of the Template for any application.</a:t>
          </a:r>
        </a:p>
        <a:p>
          <a:pPr algn="l" rtl="1">
            <a:defRPr sz="1000"/>
          </a:pPr>
          <a:endParaRPr lang="en-US" sz="1800" b="0" i="0" strike="noStrike">
            <a:solidFill>
              <a:srgbClr val="000000"/>
            </a:solidFill>
            <a:latin typeface="Trebuchet MS"/>
          </a:endParaRPr>
        </a:p>
        <a:p>
          <a:pPr algn="l" rtl="1">
            <a:defRPr sz="1000"/>
          </a:pPr>
          <a:r>
            <a:rPr lang="en-US" sz="1800" b="0" i="0" strike="noStrike">
              <a:solidFill>
                <a:srgbClr val="000000"/>
              </a:solidFill>
              <a:latin typeface="Trebuchet MS"/>
            </a:rPr>
            <a:t>All use of the Templates must include the following notice:</a:t>
          </a:r>
        </a:p>
        <a:p>
          <a:pPr algn="l" rtl="1">
            <a:defRPr sz="1000"/>
          </a:pPr>
          <a:endParaRPr lang="en-US" sz="1800" b="0" i="0" strike="noStrike">
            <a:solidFill>
              <a:srgbClr val="000000"/>
            </a:solidFill>
            <a:latin typeface="Trebuchet MS"/>
          </a:endParaRPr>
        </a:p>
        <a:p>
          <a:pPr algn="l" rtl="1">
            <a:defRPr sz="1000"/>
          </a:pPr>
          <a:r>
            <a:rPr lang="en-US" sz="1800" b="0" i="0" strike="noStrike">
              <a:solidFill>
                <a:srgbClr val="000000"/>
              </a:solidFill>
              <a:latin typeface="Trebuchet MS"/>
            </a:rPr>
            <a:t>“Reprinted with permission of the CCIM Institute / Copyright 2016"CCIM Financial Calculator V 12.1</a:t>
          </a:r>
        </a:p>
        <a:p>
          <a:pPr algn="l" rtl="1">
            <a:defRPr sz="1000"/>
          </a:pPr>
          <a:r>
            <a:rPr lang="en-US" sz="1800" b="0" i="0" strike="noStrike">
              <a:solidFill>
                <a:srgbClr val="000000"/>
              </a:solidFill>
              <a:latin typeface="Trebuchet MS"/>
            </a:rPr>
            <a:t>© Copyright 2016 by the CCIM Institute.  All rights reserved.</a:t>
          </a:r>
        </a:p>
        <a:p>
          <a:pPr algn="l" rtl="1">
            <a:defRPr sz="1000"/>
          </a:pPr>
          <a:endParaRPr lang="en-US" sz="1800" b="0" i="0" strike="noStrike">
            <a:solidFill>
              <a:srgbClr val="000000"/>
            </a:solidFill>
            <a:latin typeface="Trebuchet M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590550</xdr:colOff>
      <xdr:row>11</xdr:row>
      <xdr:rowOff>76199</xdr:rowOff>
    </xdr:from>
    <xdr:to>
      <xdr:col>17</xdr:col>
      <xdr:colOff>304800</xdr:colOff>
      <xdr:row>41</xdr:row>
      <xdr:rowOff>38100</xdr:rowOff>
    </xdr:to>
    <xdr:sp macro="" textlink="">
      <xdr:nvSpPr>
        <xdr:cNvPr id="2193" name="AutoShape 5">
          <a:extLst>
            <a:ext uri="{FF2B5EF4-FFF2-40B4-BE49-F238E27FC236}">
              <a16:creationId xmlns:a16="http://schemas.microsoft.com/office/drawing/2014/main" id="{00000000-0008-0000-0100-000091080000}"/>
            </a:ext>
          </a:extLst>
        </xdr:cNvPr>
        <xdr:cNvSpPr>
          <a:spLocks noChangeArrowheads="1"/>
        </xdr:cNvSpPr>
      </xdr:nvSpPr>
      <xdr:spPr bwMode="auto">
        <a:xfrm>
          <a:off x="1289050" y="1752599"/>
          <a:ext cx="10890250" cy="4533901"/>
        </a:xfrm>
        <a:prstGeom prst="roundRect">
          <a:avLst>
            <a:gd name="adj" fmla="val 16667"/>
          </a:avLst>
        </a:prstGeom>
        <a:solidFill>
          <a:srgbClr val="CBE7CC"/>
        </a:solidFill>
        <a:ln w="76200">
          <a:solidFill>
            <a:srgbClr val="969696"/>
          </a:solidFill>
          <a:round/>
          <a:headEnd/>
          <a:tailEnd/>
        </a:ln>
      </xdr:spPr>
    </xdr:sp>
    <xdr:clientData/>
  </xdr:twoCellAnchor>
  <xdr:oneCellAnchor>
    <xdr:from>
      <xdr:col>2</xdr:col>
      <xdr:colOff>137160</xdr:colOff>
      <xdr:row>16</xdr:row>
      <xdr:rowOff>47625</xdr:rowOff>
    </xdr:from>
    <xdr:ext cx="3242627" cy="3524250"/>
    <xdr:sp macro="" textlink="">
      <xdr:nvSpPr>
        <xdr:cNvPr id="10241" name="Text Box 1">
          <a:extLst>
            <a:ext uri="{FF2B5EF4-FFF2-40B4-BE49-F238E27FC236}">
              <a16:creationId xmlns:a16="http://schemas.microsoft.com/office/drawing/2014/main" id="{00000000-0008-0000-0100-000001280000}"/>
            </a:ext>
          </a:extLst>
        </xdr:cNvPr>
        <xdr:cNvSpPr txBox="1">
          <a:spLocks noChangeArrowheads="1"/>
        </xdr:cNvSpPr>
      </xdr:nvSpPr>
      <xdr:spPr bwMode="auto">
        <a:xfrm>
          <a:off x="1356360" y="2638425"/>
          <a:ext cx="3242627" cy="3524250"/>
        </a:xfrm>
        <a:prstGeom prst="rect">
          <a:avLst/>
        </a:prstGeom>
        <a:noFill/>
        <a:ln w="9525">
          <a:noFill/>
          <a:miter lim="800000"/>
          <a:headEnd/>
          <a:tailEnd/>
        </a:ln>
      </xdr:spPr>
      <xdr:txBody>
        <a:bodyPr wrap="square" lIns="18288" tIns="36576" rIns="0" bIns="0" anchor="t" upright="1">
          <a:noAutofit/>
        </a:bodyPr>
        <a:lstStyle/>
        <a:p>
          <a:pPr algn="l" rtl="1">
            <a:defRPr sz="1000"/>
          </a:pPr>
          <a:r>
            <a:rPr lang="en-US" sz="1200" b="0" i="0" strike="noStrike">
              <a:solidFill>
                <a:srgbClr val="000000"/>
              </a:solidFill>
              <a:latin typeface="Trebuchet MS"/>
            </a:rPr>
            <a:t>(1)  Table of Contents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(2)  Instructions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(3)  Time Value of Money</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(4)  Annual NPV &amp; IRR</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(5)  NPV &amp; IRR of Annuities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(6)  Periodic Mortgage Amortization</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(7)  Annual Summary of Mortgage Amortization</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(8)  Statistics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(9)  Basic Math</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(10) Capital Accumulation</a:t>
          </a:r>
        </a:p>
      </xdr:txBody>
    </xdr:sp>
    <xdr:clientData/>
  </xdr:oneCellAnchor>
  <xdr:oneCellAnchor>
    <xdr:from>
      <xdr:col>7</xdr:col>
      <xdr:colOff>457200</xdr:colOff>
      <xdr:row>16</xdr:row>
      <xdr:rowOff>47624</xdr:rowOff>
    </xdr:from>
    <xdr:ext cx="3652411" cy="3743326"/>
    <xdr:sp macro="" textlink="">
      <xdr:nvSpPr>
        <xdr:cNvPr id="10242" name="Text Box 2">
          <a:extLst>
            <a:ext uri="{FF2B5EF4-FFF2-40B4-BE49-F238E27FC236}">
              <a16:creationId xmlns:a16="http://schemas.microsoft.com/office/drawing/2014/main" id="{00000000-0008-0000-0100-000002280000}"/>
            </a:ext>
          </a:extLst>
        </xdr:cNvPr>
        <xdr:cNvSpPr txBox="1">
          <a:spLocks noChangeArrowheads="1"/>
        </xdr:cNvSpPr>
      </xdr:nvSpPr>
      <xdr:spPr bwMode="auto">
        <a:xfrm>
          <a:off x="4724400" y="2638424"/>
          <a:ext cx="3652411" cy="3743326"/>
        </a:xfrm>
        <a:prstGeom prst="rect">
          <a:avLst/>
        </a:prstGeom>
        <a:noFill/>
        <a:ln w="9525">
          <a:noFill/>
          <a:miter lim="800000"/>
          <a:headEnd/>
          <a:tailEnd/>
        </a:ln>
      </xdr:spPr>
      <xdr:txBody>
        <a:bodyPr wrap="none" lIns="18288" tIns="36576" rIns="0" bIns="0" anchor="t" upright="1">
          <a:noAutofit/>
        </a:bodyPr>
        <a:lstStyle/>
        <a:p>
          <a:pPr algn="l" rtl="1">
            <a:defRPr sz="1000"/>
          </a:pPr>
          <a:r>
            <a:rPr lang="en-US" sz="1200" b="0" i="0" strike="noStrike">
              <a:solidFill>
                <a:srgbClr val="000000"/>
              </a:solidFill>
              <a:latin typeface="Trebuchet MS"/>
            </a:rPr>
            <a:t>Table of Contents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Instructions for Use</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Compounding &amp; Discounting</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NPV &amp; IRR for Annual Uneven Cash Flows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NPV &amp; IRR for Periodic Annuities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Periodic Mortgage Amortization Schedule</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Annual Summary of Mortgage Amortization Schedule</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Mean, Median, and Standard Deviation</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Basic Math Calculations  </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Capital Accumulation Calculation</a:t>
          </a:r>
        </a:p>
      </xdr:txBody>
    </xdr:sp>
    <xdr:clientData/>
  </xdr:oneCellAnchor>
  <xdr:oneCellAnchor>
    <xdr:from>
      <xdr:col>13</xdr:col>
      <xdr:colOff>523875</xdr:colOff>
      <xdr:row>16</xdr:row>
      <xdr:rowOff>47624</xdr:rowOff>
    </xdr:from>
    <xdr:ext cx="1867189" cy="3676651"/>
    <xdr:sp macro="" textlink="">
      <xdr:nvSpPr>
        <xdr:cNvPr id="10243" name="Text Box 3">
          <a:extLst>
            <a:ext uri="{FF2B5EF4-FFF2-40B4-BE49-F238E27FC236}">
              <a16:creationId xmlns:a16="http://schemas.microsoft.com/office/drawing/2014/main" id="{00000000-0008-0000-0100-000003280000}"/>
            </a:ext>
          </a:extLst>
        </xdr:cNvPr>
        <xdr:cNvSpPr txBox="1">
          <a:spLocks noChangeArrowheads="1"/>
        </xdr:cNvSpPr>
      </xdr:nvSpPr>
      <xdr:spPr bwMode="auto">
        <a:xfrm>
          <a:off x="8448675" y="2638424"/>
          <a:ext cx="1867189" cy="3676651"/>
        </a:xfrm>
        <a:prstGeom prst="rect">
          <a:avLst/>
        </a:prstGeom>
        <a:noFill/>
        <a:ln w="9525">
          <a:noFill/>
          <a:miter lim="800000"/>
          <a:headEnd/>
          <a:tailEnd/>
        </a:ln>
      </xdr:spPr>
      <xdr:txBody>
        <a:bodyPr wrap="none" lIns="18288" tIns="36576" rIns="0" bIns="0" anchor="t" upright="1">
          <a:noAutofit/>
        </a:bodyPr>
        <a:lstStyle/>
        <a:p>
          <a:pPr algn="l" rtl="1">
            <a:defRPr sz="1000"/>
          </a:pPr>
          <a:r>
            <a:rPr lang="en-US" sz="1200" b="0" i="0" strike="noStrike">
              <a:solidFill>
                <a:srgbClr val="000000"/>
              </a:solidFill>
              <a:latin typeface="Trebuchet MS"/>
            </a:rPr>
            <a:t>(1)  Tbl.Cnts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(2)  Instructions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(3)  TVM</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(4)  NPV-IRR</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(5)  NPV-IRR Annuities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(6)  Amortization Schedule</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(7)  Annual Summary</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(8)  Statistics</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(9) Basic Math  </a:t>
          </a:r>
        </a:p>
        <a:p>
          <a:pPr algn="l" rtl="1">
            <a:defRPr sz="1000"/>
          </a:pPr>
          <a:endParaRPr lang="en-US" sz="1200" b="0" i="0" strike="noStrike">
            <a:solidFill>
              <a:srgbClr val="000000"/>
            </a:solidFill>
            <a:latin typeface="Trebuchet MS"/>
          </a:endParaRPr>
        </a:p>
        <a:p>
          <a:pPr algn="l" rtl="1">
            <a:defRPr sz="1000"/>
          </a:pPr>
          <a:r>
            <a:rPr lang="en-US" sz="1200" b="0" i="0" strike="noStrike">
              <a:solidFill>
                <a:srgbClr val="000000"/>
              </a:solidFill>
              <a:latin typeface="Trebuchet MS"/>
            </a:rPr>
            <a:t>(10) Capital Accumulation</a:t>
          </a:r>
        </a:p>
      </xdr:txBody>
    </xdr:sp>
    <xdr:clientData/>
  </xdr:oneCellAnchor>
  <xdr:twoCellAnchor>
    <xdr:from>
      <xdr:col>1</xdr:col>
      <xdr:colOff>581025</xdr:colOff>
      <xdr:row>1</xdr:row>
      <xdr:rowOff>104775</xdr:rowOff>
    </xdr:from>
    <xdr:to>
      <xdr:col>17</xdr:col>
      <xdr:colOff>137164</xdr:colOff>
      <xdr:row>9</xdr:row>
      <xdr:rowOff>76200</xdr:rowOff>
    </xdr:to>
    <xdr:sp macro="" textlink="">
      <xdr:nvSpPr>
        <xdr:cNvPr id="10244" name="AutoShape 4">
          <a:extLst>
            <a:ext uri="{FF2B5EF4-FFF2-40B4-BE49-F238E27FC236}">
              <a16:creationId xmlns:a16="http://schemas.microsoft.com/office/drawing/2014/main" id="{00000000-0008-0000-0100-000004280000}"/>
            </a:ext>
          </a:extLst>
        </xdr:cNvPr>
        <xdr:cNvSpPr>
          <a:spLocks noChangeArrowheads="1"/>
        </xdr:cNvSpPr>
      </xdr:nvSpPr>
      <xdr:spPr bwMode="auto">
        <a:xfrm>
          <a:off x="1215390" y="272415"/>
          <a:ext cx="9544050" cy="1312545"/>
        </a:xfrm>
        <a:prstGeom prst="roundRect">
          <a:avLst>
            <a:gd name="adj" fmla="val 16667"/>
          </a:avLst>
        </a:prstGeom>
        <a:solidFill>
          <a:srgbClr val="BCCCE4"/>
        </a:solidFill>
        <a:ln w="76200">
          <a:solidFill>
            <a:srgbClr val="969696"/>
          </a:solidFill>
          <a:round/>
          <a:headEnd/>
          <a:tailEnd/>
        </a:ln>
      </xdr:spPr>
      <xdr:txBody>
        <a:bodyPr vertOverflow="clip" wrap="square" lIns="73152" tIns="68580" rIns="73152" bIns="68580" anchor="ctr" upright="1"/>
        <a:lstStyle/>
        <a:p>
          <a:pPr algn="ctr" rtl="1">
            <a:defRPr sz="1000"/>
          </a:pPr>
          <a:r>
            <a:rPr lang="en-US" sz="3600" b="0" i="1" strike="noStrike">
              <a:solidFill>
                <a:srgbClr val="000000"/>
              </a:solidFill>
              <a:latin typeface="Trebuchet MS"/>
            </a:rPr>
            <a:t>Financial Calculator</a:t>
          </a:r>
          <a:endParaRPr lang="en-US" sz="1000" b="0" i="0" u="dbl" strike="noStrike">
            <a:solidFill>
              <a:srgbClr val="000000"/>
            </a:solidFill>
            <a:latin typeface="Trebuchet MS"/>
          </a:endParaRPr>
        </a:p>
        <a:p>
          <a:pPr algn="ctr" rtl="1">
            <a:defRPr sz="1000"/>
          </a:pPr>
          <a:r>
            <a:rPr lang="en-US" sz="2800" b="0" i="0" u="dbl" strike="noStrike">
              <a:solidFill>
                <a:srgbClr val="000000"/>
              </a:solidFill>
              <a:latin typeface="Trebuchet MS"/>
            </a:rPr>
            <a:t>Table of Contents</a:t>
          </a:r>
        </a:p>
      </xdr:txBody>
    </xdr:sp>
    <xdr:clientData/>
  </xdr:twoCellAnchor>
  <xdr:oneCellAnchor>
    <xdr:from>
      <xdr:col>2</xdr:col>
      <xdr:colOff>232410</xdr:colOff>
      <xdr:row>13</xdr:row>
      <xdr:rowOff>142875</xdr:rowOff>
    </xdr:from>
    <xdr:ext cx="1670522" cy="344005"/>
    <xdr:sp macro="" textlink="">
      <xdr:nvSpPr>
        <xdr:cNvPr id="10246" name="Text Box 6">
          <a:extLst>
            <a:ext uri="{FF2B5EF4-FFF2-40B4-BE49-F238E27FC236}">
              <a16:creationId xmlns:a16="http://schemas.microsoft.com/office/drawing/2014/main" id="{00000000-0008-0000-0100-000006280000}"/>
            </a:ext>
          </a:extLst>
        </xdr:cNvPr>
        <xdr:cNvSpPr txBox="1">
          <a:spLocks noChangeArrowheads="1"/>
        </xdr:cNvSpPr>
      </xdr:nvSpPr>
      <xdr:spPr bwMode="auto">
        <a:xfrm>
          <a:off x="1451610" y="2247900"/>
          <a:ext cx="1670522" cy="344005"/>
        </a:xfrm>
        <a:prstGeom prst="rect">
          <a:avLst/>
        </a:prstGeom>
        <a:noFill/>
        <a:ln w="9525">
          <a:noFill/>
          <a:miter lim="800000"/>
          <a:headEnd/>
          <a:tailEnd/>
        </a:ln>
      </xdr:spPr>
      <xdr:txBody>
        <a:bodyPr wrap="none" lIns="36576" tIns="45720" rIns="0" bIns="0" anchor="t" upright="1">
          <a:spAutoFit/>
        </a:bodyPr>
        <a:lstStyle/>
        <a:p>
          <a:pPr algn="l" rtl="1">
            <a:defRPr sz="1000"/>
          </a:pPr>
          <a:r>
            <a:rPr lang="en-US" sz="2000" b="0" i="1" u="dbl" strike="noStrike">
              <a:solidFill>
                <a:srgbClr val="000000"/>
              </a:solidFill>
              <a:latin typeface="Trebuchet MS"/>
            </a:rPr>
            <a:t>Sheet Number</a:t>
          </a:r>
        </a:p>
      </xdr:txBody>
    </xdr:sp>
    <xdr:clientData/>
  </xdr:oneCellAnchor>
  <xdr:oneCellAnchor>
    <xdr:from>
      <xdr:col>8</xdr:col>
      <xdr:colOff>289560</xdr:colOff>
      <xdr:row>13</xdr:row>
      <xdr:rowOff>142875</xdr:rowOff>
    </xdr:from>
    <xdr:ext cx="2073068" cy="344005"/>
    <xdr:sp macro="" textlink="">
      <xdr:nvSpPr>
        <xdr:cNvPr id="10247" name="Text Box 7">
          <a:extLst>
            <a:ext uri="{FF2B5EF4-FFF2-40B4-BE49-F238E27FC236}">
              <a16:creationId xmlns:a16="http://schemas.microsoft.com/office/drawing/2014/main" id="{00000000-0008-0000-0100-000007280000}"/>
            </a:ext>
          </a:extLst>
        </xdr:cNvPr>
        <xdr:cNvSpPr txBox="1">
          <a:spLocks noChangeArrowheads="1"/>
        </xdr:cNvSpPr>
      </xdr:nvSpPr>
      <xdr:spPr bwMode="auto">
        <a:xfrm>
          <a:off x="5166360" y="2247900"/>
          <a:ext cx="2073068" cy="344005"/>
        </a:xfrm>
        <a:prstGeom prst="rect">
          <a:avLst/>
        </a:prstGeom>
        <a:noFill/>
        <a:ln w="9525">
          <a:noFill/>
          <a:miter lim="800000"/>
          <a:headEnd/>
          <a:tailEnd/>
        </a:ln>
      </xdr:spPr>
      <xdr:txBody>
        <a:bodyPr wrap="none" lIns="36576" tIns="45720" rIns="0" bIns="0" anchor="t" upright="1">
          <a:spAutoFit/>
        </a:bodyPr>
        <a:lstStyle/>
        <a:p>
          <a:pPr algn="l" rtl="1">
            <a:defRPr sz="1000"/>
          </a:pPr>
          <a:r>
            <a:rPr lang="en-US" sz="2000" b="0" i="1" u="dbl" strike="noStrike">
              <a:solidFill>
                <a:srgbClr val="000000"/>
              </a:solidFill>
              <a:latin typeface="Trebuchet MS"/>
            </a:rPr>
            <a:t>Sheet Description</a:t>
          </a:r>
        </a:p>
      </xdr:txBody>
    </xdr:sp>
    <xdr:clientData/>
  </xdr:oneCellAnchor>
  <xdr:oneCellAnchor>
    <xdr:from>
      <xdr:col>14</xdr:col>
      <xdr:colOff>60960</xdr:colOff>
      <xdr:row>13</xdr:row>
      <xdr:rowOff>142875</xdr:rowOff>
    </xdr:from>
    <xdr:ext cx="1168205" cy="344005"/>
    <xdr:sp macro="" textlink="">
      <xdr:nvSpPr>
        <xdr:cNvPr id="10248" name="Text Box 8">
          <a:extLst>
            <a:ext uri="{FF2B5EF4-FFF2-40B4-BE49-F238E27FC236}">
              <a16:creationId xmlns:a16="http://schemas.microsoft.com/office/drawing/2014/main" id="{00000000-0008-0000-0100-000008280000}"/>
            </a:ext>
          </a:extLst>
        </xdr:cNvPr>
        <xdr:cNvSpPr txBox="1">
          <a:spLocks noChangeArrowheads="1"/>
        </xdr:cNvSpPr>
      </xdr:nvSpPr>
      <xdr:spPr bwMode="auto">
        <a:xfrm>
          <a:off x="8595360" y="2247900"/>
          <a:ext cx="1168205" cy="344005"/>
        </a:xfrm>
        <a:prstGeom prst="rect">
          <a:avLst/>
        </a:prstGeom>
        <a:noFill/>
        <a:ln w="9525">
          <a:noFill/>
          <a:miter lim="800000"/>
          <a:headEnd/>
          <a:tailEnd/>
        </a:ln>
      </xdr:spPr>
      <xdr:txBody>
        <a:bodyPr wrap="none" lIns="36576" tIns="45720" rIns="0" bIns="0" anchor="t" upright="1">
          <a:spAutoFit/>
        </a:bodyPr>
        <a:lstStyle/>
        <a:p>
          <a:pPr algn="l" rtl="1">
            <a:defRPr sz="1000"/>
          </a:pPr>
          <a:r>
            <a:rPr lang="en-US" sz="2000" b="0" i="1" u="dbl" strike="noStrike">
              <a:solidFill>
                <a:srgbClr val="000000"/>
              </a:solidFill>
              <a:latin typeface="Trebuchet MS"/>
            </a:rPr>
            <a:t>Tab Label</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253999</xdr:colOff>
      <xdr:row>7</xdr:row>
      <xdr:rowOff>117475</xdr:rowOff>
    </xdr:from>
    <xdr:to>
      <xdr:col>15</xdr:col>
      <xdr:colOff>187324</xdr:colOff>
      <xdr:row>39</xdr:row>
      <xdr:rowOff>107950</xdr:rowOff>
    </xdr:to>
    <xdr:sp macro="" textlink="">
      <xdr:nvSpPr>
        <xdr:cNvPr id="3127" name="AutoShape 2">
          <a:extLst>
            <a:ext uri="{FF2B5EF4-FFF2-40B4-BE49-F238E27FC236}">
              <a16:creationId xmlns:a16="http://schemas.microsoft.com/office/drawing/2014/main" id="{00000000-0008-0000-0200-0000370C0000}"/>
            </a:ext>
          </a:extLst>
        </xdr:cNvPr>
        <xdr:cNvSpPr>
          <a:spLocks noChangeArrowheads="1"/>
        </xdr:cNvSpPr>
      </xdr:nvSpPr>
      <xdr:spPr bwMode="auto">
        <a:xfrm>
          <a:off x="253999" y="1273175"/>
          <a:ext cx="9077325" cy="5273675"/>
        </a:xfrm>
        <a:prstGeom prst="roundRect">
          <a:avLst>
            <a:gd name="adj" fmla="val 16667"/>
          </a:avLst>
        </a:prstGeom>
        <a:solidFill>
          <a:srgbClr val="CBE7CC"/>
        </a:solidFill>
        <a:ln w="57150">
          <a:solidFill>
            <a:srgbClr val="969696"/>
          </a:solidFill>
          <a:round/>
          <a:headEnd/>
          <a:tailEnd/>
        </a:ln>
      </xdr:spPr>
    </xdr:sp>
    <xdr:clientData/>
  </xdr:twoCellAnchor>
  <xdr:twoCellAnchor editAs="oneCell">
    <xdr:from>
      <xdr:col>1</xdr:col>
      <xdr:colOff>190500</xdr:colOff>
      <xdr:row>8</xdr:row>
      <xdr:rowOff>19050</xdr:rowOff>
    </xdr:from>
    <xdr:to>
      <xdr:col>14</xdr:col>
      <xdr:colOff>219075</xdr:colOff>
      <xdr:row>39</xdr:row>
      <xdr:rowOff>114300</xdr:rowOff>
    </xdr:to>
    <xdr:sp macro="" textlink="">
      <xdr:nvSpPr>
        <xdr:cNvPr id="11265" name="Text Box 1">
          <a:extLst>
            <a:ext uri="{FF2B5EF4-FFF2-40B4-BE49-F238E27FC236}">
              <a16:creationId xmlns:a16="http://schemas.microsoft.com/office/drawing/2014/main" id="{00000000-0008-0000-0200-0000012C0000}"/>
            </a:ext>
          </a:extLst>
        </xdr:cNvPr>
        <xdr:cNvSpPr txBox="1">
          <a:spLocks noChangeArrowheads="1"/>
        </xdr:cNvSpPr>
      </xdr:nvSpPr>
      <xdr:spPr bwMode="auto">
        <a:xfrm>
          <a:off x="800100" y="1314450"/>
          <a:ext cx="7962900" cy="5114925"/>
        </a:xfrm>
        <a:prstGeom prst="rect">
          <a:avLst/>
        </a:prstGeom>
        <a:noFill/>
        <a:ln w="9525">
          <a:noFill/>
          <a:miter lim="800000"/>
          <a:headEnd/>
          <a:tailEnd/>
        </a:ln>
      </xdr:spPr>
      <xdr:txBody>
        <a:bodyPr vertOverflow="clip" wrap="square" lIns="36576" tIns="32004" rIns="0" bIns="0" anchor="t" upright="1"/>
        <a:lstStyle/>
        <a:p>
          <a:pPr algn="l" rtl="1">
            <a:defRPr sz="1000"/>
          </a:pPr>
          <a:r>
            <a:rPr lang="en-US" sz="1100" b="1" i="1" u="sng" strike="noStrike">
              <a:solidFill>
                <a:srgbClr val="000000"/>
              </a:solidFill>
              <a:latin typeface="Trebuchet MS"/>
            </a:rPr>
            <a:t>Tab 3-TVM</a:t>
          </a:r>
          <a:r>
            <a:rPr lang="en-US" sz="1100" b="0" i="0" strike="noStrike">
              <a:solidFill>
                <a:srgbClr val="000000"/>
              </a:solidFill>
              <a:latin typeface="Trebuchet MS"/>
            </a:rPr>
            <a:t>-This sheet is used for basic time value of money calculations.  Use this sheet the same as you would the financial keys on a hand-held financial calculator.  The only cells you can access are the input cells.  Enter the data directly into the input cell and they will also show up on the component T-bar.  Solve for any component by clicking on the hot button for that component.  To enter data in the input cell, simply type in the data and press enter, any of the arrow keys or click on the next input cell.  The n component input cell is automatically calculated by multiplying the payments per year times the number of years.  You can also input directly into the n input cell.  Solving for n or Inputting directly into the n input cell will override the automatic calculation, but when you clear the sheet the formula resets.</a:t>
          </a:r>
        </a:p>
        <a:p>
          <a:pPr algn="l" rtl="1">
            <a:defRPr sz="1000"/>
          </a:pPr>
          <a:r>
            <a:rPr lang="en-US" sz="1100" b="1" i="1" u="sng" strike="noStrike">
              <a:solidFill>
                <a:srgbClr val="000000"/>
              </a:solidFill>
              <a:latin typeface="Trebuchet MS"/>
            </a:rPr>
            <a:t>Tab 4-NPV/IRR</a:t>
          </a:r>
          <a:r>
            <a:rPr lang="en-US" sz="1100" b="0" i="0" strike="noStrike">
              <a:solidFill>
                <a:srgbClr val="000000"/>
              </a:solidFill>
              <a:latin typeface="Trebuchet MS"/>
            </a:rPr>
            <a:t>- This sheet is for annual calculations of NPV and IRR for the real estate cash flow model.  Enter the Holding Period</a:t>
          </a:r>
          <a:r>
            <a:rPr lang="en-US" sz="1100" b="0" i="0" strike="noStrike" baseline="0">
              <a:solidFill>
                <a:srgbClr val="000000"/>
              </a:solidFill>
              <a:latin typeface="Trebuchet MS"/>
            </a:rPr>
            <a:t> 1-20 years. </a:t>
          </a:r>
          <a:r>
            <a:rPr lang="en-US" sz="1100" b="0" i="0" strike="noStrike">
              <a:solidFill>
                <a:srgbClr val="000000"/>
              </a:solidFill>
              <a:latin typeface="Trebuchet MS"/>
            </a:rPr>
            <a:t>You can enter the initial investment and up to twenty annual cash flows in the left-hand column.  You can enter the proceeds from sale, if any, at the appropriate time in the right-hand column.  You can solve for NPV and/or IRR by clicking on the appropriate hot button.  If you change any of the cash flows or the proceeds from sale, re-solve for the appropriate component.</a:t>
          </a:r>
        </a:p>
        <a:p>
          <a:pPr algn="l" rtl="1">
            <a:defRPr sz="1000"/>
          </a:pPr>
          <a:r>
            <a:rPr lang="en-US" sz="1100" b="1" i="1" u="sng" strike="noStrike">
              <a:solidFill>
                <a:srgbClr val="000000"/>
              </a:solidFill>
              <a:latin typeface="Trebuchet MS"/>
            </a:rPr>
            <a:t>Tab 5-NPV-IRR Annuities</a:t>
          </a:r>
          <a:r>
            <a:rPr lang="en-US" sz="1100" b="0" i="0" strike="noStrike">
              <a:solidFill>
                <a:srgbClr val="000000"/>
              </a:solidFill>
              <a:latin typeface="Trebuchet MS"/>
            </a:rPr>
            <a:t>- This sheet can be used for any number of periods per year and can accommodate up to fifteen different cash flows and an unlimited number of repetitions for any cash flow.  You can solve for NPV and/or IRR by clicking on the appropriate hot button.  If you change any of the cash flows and/or the number of times, re-solve for the appropriate component.</a:t>
          </a:r>
        </a:p>
        <a:p>
          <a:pPr algn="l" rtl="1">
            <a:defRPr sz="1000"/>
          </a:pPr>
          <a:r>
            <a:rPr lang="en-US" sz="1100" b="1" i="1" u="sng" strike="noStrike">
              <a:solidFill>
                <a:srgbClr val="000000"/>
              </a:solidFill>
              <a:latin typeface="Trebuchet MS"/>
            </a:rPr>
            <a:t>Tab 6-Amortization Schedule</a:t>
          </a:r>
          <a:r>
            <a:rPr lang="en-US" sz="1100" b="0" i="0" strike="noStrike">
              <a:solidFill>
                <a:srgbClr val="000000"/>
              </a:solidFill>
              <a:latin typeface="Trebuchet MS"/>
            </a:rPr>
            <a:t>-This sheet is for an amortization schedule for a conventional loan.  The only periods per year you can input is 1, 2, 4, and 12.  All of the cells are locked except the four input cells:  Number of payments per year, amortization period (years), Loan amount (can be entered as either a positive or negative number), and the annual interest rate.  The periodic payment and the complete amortization schedule is automatically calculated based on the four input items.</a:t>
          </a:r>
        </a:p>
        <a:p>
          <a:pPr algn="l" rtl="1">
            <a:defRPr sz="1000"/>
          </a:pPr>
          <a:r>
            <a:rPr lang="en-US" sz="1100" b="1" i="1" u="sng" strike="noStrike">
              <a:solidFill>
                <a:srgbClr val="000000"/>
              </a:solidFill>
              <a:latin typeface="Trebuchet MS"/>
            </a:rPr>
            <a:t>Tab 7-Annual Summary</a:t>
          </a:r>
          <a:r>
            <a:rPr lang="en-US" sz="1100" b="0" i="0" strike="noStrike">
              <a:solidFill>
                <a:srgbClr val="000000"/>
              </a:solidFill>
              <a:latin typeface="Trebuchet MS"/>
            </a:rPr>
            <a:t>- This sheet requires no input and all of the cells are protected.  This sheet does an annual summary of the loan that was input in sheet (6).</a:t>
          </a:r>
        </a:p>
        <a:p>
          <a:pPr algn="l" rtl="1">
            <a:defRPr sz="1000"/>
          </a:pPr>
          <a:r>
            <a:rPr lang="en-US" sz="1100" b="1" i="1" u="sng" strike="noStrike">
              <a:solidFill>
                <a:srgbClr val="000000"/>
              </a:solidFill>
              <a:latin typeface="Trebuchet MS"/>
            </a:rPr>
            <a:t>Tab 8-Statistics</a:t>
          </a:r>
          <a:r>
            <a:rPr lang="en-US" sz="1100" b="0" i="0" strike="noStrike">
              <a:solidFill>
                <a:srgbClr val="000000"/>
              </a:solidFill>
              <a:latin typeface="Trebuchet MS"/>
            </a:rPr>
            <a:t>- This sheet will accomodate up to 40 items and will do basic statistical calculations:  median, mean, and standard deviation.</a:t>
          </a:r>
        </a:p>
        <a:p>
          <a:pPr algn="l" rtl="1"/>
          <a:r>
            <a:rPr lang="en-US" sz="1100" b="1" i="1" u="sng">
              <a:effectLst/>
              <a:latin typeface="+mn-lt"/>
              <a:ea typeface="+mn-ea"/>
              <a:cs typeface="+mn-cs"/>
            </a:rPr>
            <a:t>Tab 9-Basic</a:t>
          </a:r>
          <a:r>
            <a:rPr lang="en-US" sz="1100" b="1" i="1" u="sng" baseline="0">
              <a:effectLst/>
              <a:latin typeface="+mn-lt"/>
              <a:ea typeface="+mn-ea"/>
              <a:cs typeface="+mn-cs"/>
            </a:rPr>
            <a:t> Math</a:t>
          </a:r>
          <a:r>
            <a:rPr lang="en-US" sz="1100" b="0" i="0">
              <a:effectLst/>
              <a:latin typeface="+mn-lt"/>
              <a:ea typeface="+mn-ea"/>
              <a:cs typeface="+mn-cs"/>
            </a:rPr>
            <a:t>- This sheet allows standard</a:t>
          </a:r>
          <a:r>
            <a:rPr lang="en-US" sz="1100" b="0" i="0" baseline="0">
              <a:effectLst/>
              <a:latin typeface="+mn-lt"/>
              <a:ea typeface="+mn-ea"/>
              <a:cs typeface="+mn-cs"/>
            </a:rPr>
            <a:t> arithmetic functions including addition, subtaction, multiplication, division, percent changes, </a:t>
          </a:r>
          <a:endParaRPr lang="en-US">
            <a:effectLst/>
          </a:endParaRPr>
        </a:p>
        <a:p>
          <a:pPr algn="l" rtl="1"/>
          <a:r>
            <a:rPr lang="en-US" sz="1100" b="0" i="0" strike="noStrike">
              <a:solidFill>
                <a:srgbClr val="000000"/>
              </a:solidFill>
              <a:latin typeface="Trebuchet MS"/>
            </a:rPr>
            <a:t>and more.</a:t>
          </a:r>
        </a:p>
        <a:p>
          <a:pPr algn="l" rtl="1"/>
          <a:r>
            <a:rPr lang="en-US" sz="1100" b="1" i="1" u="sng">
              <a:effectLst/>
              <a:latin typeface="+mn-lt"/>
              <a:ea typeface="+mn-ea"/>
              <a:cs typeface="+mn-cs"/>
            </a:rPr>
            <a:t>Tab</a:t>
          </a:r>
          <a:r>
            <a:rPr lang="en-US" sz="1100" b="1" i="1" u="sng" baseline="0">
              <a:effectLst/>
              <a:latin typeface="+mn-lt"/>
              <a:ea typeface="+mn-ea"/>
              <a:cs typeface="+mn-cs"/>
            </a:rPr>
            <a:t> 10</a:t>
          </a:r>
          <a:r>
            <a:rPr lang="en-US" sz="1100" b="1" i="1" u="sng">
              <a:effectLst/>
              <a:latin typeface="+mn-lt"/>
              <a:ea typeface="+mn-ea"/>
              <a:cs typeface="+mn-cs"/>
            </a:rPr>
            <a:t>-Capital</a:t>
          </a:r>
          <a:r>
            <a:rPr lang="en-US" sz="1100" b="1" i="1" u="sng" baseline="0">
              <a:effectLst/>
              <a:latin typeface="+mn-lt"/>
              <a:ea typeface="+mn-ea"/>
              <a:cs typeface="+mn-cs"/>
            </a:rPr>
            <a:t> Accumulation</a:t>
          </a:r>
          <a:r>
            <a:rPr lang="en-US" sz="1100" b="0" i="0">
              <a:effectLst/>
              <a:latin typeface="+mn-lt"/>
              <a:ea typeface="+mn-ea"/>
              <a:cs typeface="+mn-cs"/>
            </a:rPr>
            <a:t>- This sheet allows calculation of Capital Accumulation of up 10 years of cash flows using a safe rate and at up to three reinvestment rates.  Enter</a:t>
          </a:r>
          <a:r>
            <a:rPr lang="en-US" sz="1100" b="0" i="0" baseline="0">
              <a:effectLst/>
              <a:latin typeface="+mn-lt"/>
              <a:ea typeface="+mn-ea"/>
              <a:cs typeface="+mn-cs"/>
            </a:rPr>
            <a:t> the holding period in years 1-10.  Specify the appropriate safe rate and reinvestment rates.  You must enter 2 valid reinvestment rate ceilings amounts, e.g. zero up to $10,000 at the first reinvestment rate, then up to $20,000 at the second reinvestment rate.  All three reinvestment rates must be specified. </a:t>
          </a:r>
          <a:r>
            <a:rPr lang="en-US" sz="1100" b="0" i="0">
              <a:effectLst/>
              <a:latin typeface="+mn-lt"/>
              <a:ea typeface="+mn-ea"/>
              <a:cs typeface="+mn-cs"/>
            </a:rPr>
            <a:t> All three reinvestment</a:t>
          </a:r>
          <a:r>
            <a:rPr lang="en-US" sz="1100" b="0" i="0" baseline="0">
              <a:effectLst/>
              <a:latin typeface="+mn-lt"/>
              <a:ea typeface="+mn-ea"/>
              <a:cs typeface="+mn-cs"/>
            </a:rPr>
            <a:t> rates may be the same.</a:t>
          </a:r>
          <a:endParaRPr lang="en-US">
            <a:effectLst/>
          </a:endParaRPr>
        </a:p>
        <a:p>
          <a:pPr algn="l"/>
          <a:endParaRPr lang="en-US" sz="1100" b="0" i="0" strike="noStrike">
            <a:solidFill>
              <a:srgbClr val="000000"/>
            </a:solidFill>
            <a:latin typeface="Trebuchet MS"/>
          </a:endParaRPr>
        </a:p>
      </xdr:txBody>
    </xdr:sp>
    <xdr:clientData/>
  </xdr:twoCellAnchor>
  <xdr:twoCellAnchor>
    <xdr:from>
      <xdr:col>0</xdr:col>
      <xdr:colOff>209550</xdr:colOff>
      <xdr:row>0</xdr:row>
      <xdr:rowOff>142875</xdr:rowOff>
    </xdr:from>
    <xdr:to>
      <xdr:col>15</xdr:col>
      <xdr:colOff>219075</xdr:colOff>
      <xdr:row>5</xdr:row>
      <xdr:rowOff>19050</xdr:rowOff>
    </xdr:to>
    <xdr:sp macro="" textlink="">
      <xdr:nvSpPr>
        <xdr:cNvPr id="11267" name="AutoShape 3">
          <a:extLst>
            <a:ext uri="{FF2B5EF4-FFF2-40B4-BE49-F238E27FC236}">
              <a16:creationId xmlns:a16="http://schemas.microsoft.com/office/drawing/2014/main" id="{00000000-0008-0000-0200-0000032C0000}"/>
            </a:ext>
          </a:extLst>
        </xdr:cNvPr>
        <xdr:cNvSpPr>
          <a:spLocks noChangeArrowheads="1"/>
        </xdr:cNvSpPr>
      </xdr:nvSpPr>
      <xdr:spPr bwMode="auto">
        <a:xfrm>
          <a:off x="209550" y="152400"/>
          <a:ext cx="9153525" cy="676275"/>
        </a:xfrm>
        <a:prstGeom prst="roundRect">
          <a:avLst>
            <a:gd name="adj" fmla="val 16667"/>
          </a:avLst>
        </a:prstGeom>
        <a:solidFill>
          <a:srgbClr val="BCCCE4"/>
        </a:solidFill>
        <a:ln w="57150">
          <a:solidFill>
            <a:srgbClr val="969696"/>
          </a:solidFill>
          <a:round/>
          <a:headEnd/>
          <a:tailEnd/>
        </a:ln>
      </xdr:spPr>
      <xdr:txBody>
        <a:bodyPr vertOverflow="clip" wrap="square" lIns="73152" tIns="68580" rIns="73152" bIns="68580" anchor="ctr" upright="1"/>
        <a:lstStyle/>
        <a:p>
          <a:pPr algn="ctr" rtl="1">
            <a:defRPr sz="1000"/>
          </a:pPr>
          <a:r>
            <a:rPr lang="en-US" sz="3600" b="0" i="1" strike="noStrike">
              <a:solidFill>
                <a:srgbClr val="000000"/>
              </a:solidFill>
              <a:latin typeface="Trebuchet MS"/>
            </a:rPr>
            <a:t>Instructions For Financial Calculator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142875</xdr:colOff>
      <xdr:row>5</xdr:row>
      <xdr:rowOff>219075</xdr:rowOff>
    </xdr:from>
    <xdr:to>
      <xdr:col>9</xdr:col>
      <xdr:colOff>19050</xdr:colOff>
      <xdr:row>5</xdr:row>
      <xdr:rowOff>219075</xdr:rowOff>
    </xdr:to>
    <xdr:sp macro="" textlink="">
      <xdr:nvSpPr>
        <xdr:cNvPr id="4421" name="Line 14">
          <a:extLst>
            <a:ext uri="{FF2B5EF4-FFF2-40B4-BE49-F238E27FC236}">
              <a16:creationId xmlns:a16="http://schemas.microsoft.com/office/drawing/2014/main" id="{00000000-0008-0000-0300-000045110000}"/>
            </a:ext>
          </a:extLst>
        </xdr:cNvPr>
        <xdr:cNvSpPr>
          <a:spLocks noChangeShapeType="1"/>
        </xdr:cNvSpPr>
      </xdr:nvSpPr>
      <xdr:spPr bwMode="auto">
        <a:xfrm>
          <a:off x="3305175" y="1952625"/>
          <a:ext cx="5457825" cy="0"/>
        </a:xfrm>
        <a:prstGeom prst="line">
          <a:avLst/>
        </a:prstGeom>
        <a:noFill/>
        <a:ln w="12700">
          <a:solidFill>
            <a:srgbClr val="000000"/>
          </a:solidFill>
          <a:round/>
          <a:headEnd/>
          <a:tailEnd/>
        </a:ln>
      </xdr:spPr>
    </xdr:sp>
    <xdr:clientData/>
  </xdr:twoCellAnchor>
  <xdr:twoCellAnchor>
    <xdr:from>
      <xdr:col>3</xdr:col>
      <xdr:colOff>514350</xdr:colOff>
      <xdr:row>5</xdr:row>
      <xdr:rowOff>57150</xdr:rowOff>
    </xdr:from>
    <xdr:to>
      <xdr:col>3</xdr:col>
      <xdr:colOff>514350</xdr:colOff>
      <xdr:row>12</xdr:row>
      <xdr:rowOff>28575</xdr:rowOff>
    </xdr:to>
    <xdr:sp macro="" textlink="">
      <xdr:nvSpPr>
        <xdr:cNvPr id="4422" name="Line 15">
          <a:extLst>
            <a:ext uri="{FF2B5EF4-FFF2-40B4-BE49-F238E27FC236}">
              <a16:creationId xmlns:a16="http://schemas.microsoft.com/office/drawing/2014/main" id="{00000000-0008-0000-0300-000046110000}"/>
            </a:ext>
          </a:extLst>
        </xdr:cNvPr>
        <xdr:cNvSpPr>
          <a:spLocks noChangeShapeType="1"/>
        </xdr:cNvSpPr>
      </xdr:nvSpPr>
      <xdr:spPr bwMode="auto">
        <a:xfrm>
          <a:off x="3676650" y="1790700"/>
          <a:ext cx="0" cy="1733550"/>
        </a:xfrm>
        <a:prstGeom prst="line">
          <a:avLst/>
        </a:prstGeom>
        <a:noFill/>
        <a:ln w="12700">
          <a:solidFill>
            <a:srgbClr val="000000"/>
          </a:solidFill>
          <a:round/>
          <a:headEnd/>
          <a:tailEnd/>
        </a:ln>
      </xdr:spPr>
    </xdr:sp>
    <xdr:clientData/>
  </xdr:twoCellAnchor>
  <xdr:oneCellAnchor>
    <xdr:from>
      <xdr:col>5</xdr:col>
      <xdr:colOff>409575</xdr:colOff>
      <xdr:row>5</xdr:row>
      <xdr:rowOff>0</xdr:rowOff>
    </xdr:from>
    <xdr:ext cx="132922" cy="240772"/>
    <xdr:sp macro="" textlink="">
      <xdr:nvSpPr>
        <xdr:cNvPr id="1042" name="Text Box 18">
          <a:extLst>
            <a:ext uri="{FF2B5EF4-FFF2-40B4-BE49-F238E27FC236}">
              <a16:creationId xmlns:a16="http://schemas.microsoft.com/office/drawing/2014/main" id="{00000000-0008-0000-0300-000012040000}"/>
            </a:ext>
          </a:extLst>
        </xdr:cNvPr>
        <xdr:cNvSpPr txBox="1">
          <a:spLocks noChangeArrowheads="1"/>
        </xdr:cNvSpPr>
      </xdr:nvSpPr>
      <xdr:spPr bwMode="auto">
        <a:xfrm>
          <a:off x="4800600" y="1733550"/>
          <a:ext cx="132922" cy="240772"/>
        </a:xfrm>
        <a:prstGeom prst="rect">
          <a:avLst/>
        </a:prstGeom>
        <a:noFill/>
        <a:ln w="9525">
          <a:noFill/>
          <a:miter lim="800000"/>
          <a:headEnd/>
          <a:tailEnd/>
        </a:ln>
      </xdr:spPr>
      <xdr:txBody>
        <a:bodyPr wrap="none" lIns="27432" tIns="32004" rIns="0" bIns="0" anchor="t" upright="1">
          <a:spAutoFit/>
        </a:bodyPr>
        <a:lstStyle/>
        <a:p>
          <a:pPr algn="l" rtl="1">
            <a:defRPr sz="1000"/>
          </a:pPr>
          <a:r>
            <a:rPr lang="en-US" sz="1400" b="1" i="0" strike="noStrike">
              <a:solidFill>
                <a:srgbClr val="000000"/>
              </a:solidFill>
              <a:latin typeface="Trebuchet MS"/>
            </a:rPr>
            <a:t>$</a:t>
          </a:r>
        </a:p>
      </xdr:txBody>
    </xdr:sp>
    <xdr:clientData/>
  </xdr:oneCellAnchor>
  <xdr:twoCellAnchor>
    <xdr:from>
      <xdr:col>5</xdr:col>
      <xdr:colOff>504825</xdr:colOff>
      <xdr:row>8</xdr:row>
      <xdr:rowOff>57150</xdr:rowOff>
    </xdr:from>
    <xdr:to>
      <xdr:col>5</xdr:col>
      <xdr:colOff>504825</xdr:colOff>
      <xdr:row>10</xdr:row>
      <xdr:rowOff>190500</xdr:rowOff>
    </xdr:to>
    <xdr:sp macro="" textlink="">
      <xdr:nvSpPr>
        <xdr:cNvPr id="4424" name="Line 19">
          <a:extLst>
            <a:ext uri="{FF2B5EF4-FFF2-40B4-BE49-F238E27FC236}">
              <a16:creationId xmlns:a16="http://schemas.microsoft.com/office/drawing/2014/main" id="{00000000-0008-0000-0300-000048110000}"/>
            </a:ext>
          </a:extLst>
        </xdr:cNvPr>
        <xdr:cNvSpPr>
          <a:spLocks noChangeShapeType="1"/>
        </xdr:cNvSpPr>
      </xdr:nvSpPr>
      <xdr:spPr bwMode="auto">
        <a:xfrm>
          <a:off x="4895850" y="2524125"/>
          <a:ext cx="0" cy="647700"/>
        </a:xfrm>
        <a:prstGeom prst="line">
          <a:avLst/>
        </a:prstGeom>
        <a:noFill/>
        <a:ln w="19050">
          <a:solidFill>
            <a:srgbClr val="000000"/>
          </a:solidFill>
          <a:round/>
          <a:headEnd/>
          <a:tailEnd type="triangle" w="med" len="med"/>
        </a:ln>
      </xdr:spPr>
    </xdr:sp>
    <xdr:clientData/>
  </xdr:twoCellAnchor>
  <xdr:twoCellAnchor>
    <xdr:from>
      <xdr:col>3</xdr:col>
      <xdr:colOff>323850</xdr:colOff>
      <xdr:row>8</xdr:row>
      <xdr:rowOff>57150</xdr:rowOff>
    </xdr:from>
    <xdr:to>
      <xdr:col>3</xdr:col>
      <xdr:colOff>323850</xdr:colOff>
      <xdr:row>10</xdr:row>
      <xdr:rowOff>190500</xdr:rowOff>
    </xdr:to>
    <xdr:sp macro="" textlink="">
      <xdr:nvSpPr>
        <xdr:cNvPr id="4425" name="Line 20">
          <a:extLst>
            <a:ext uri="{FF2B5EF4-FFF2-40B4-BE49-F238E27FC236}">
              <a16:creationId xmlns:a16="http://schemas.microsoft.com/office/drawing/2014/main" id="{00000000-0008-0000-0300-000049110000}"/>
            </a:ext>
          </a:extLst>
        </xdr:cNvPr>
        <xdr:cNvSpPr>
          <a:spLocks noChangeShapeType="1"/>
        </xdr:cNvSpPr>
      </xdr:nvSpPr>
      <xdr:spPr bwMode="auto">
        <a:xfrm>
          <a:off x="3486150" y="2524125"/>
          <a:ext cx="0" cy="647700"/>
        </a:xfrm>
        <a:prstGeom prst="line">
          <a:avLst/>
        </a:prstGeom>
        <a:noFill/>
        <a:ln w="19050">
          <a:solidFill>
            <a:srgbClr val="000000"/>
          </a:solidFill>
          <a:round/>
          <a:headEnd/>
          <a:tailEnd type="triangle" w="med" len="med"/>
        </a:ln>
      </xdr:spPr>
    </xdr:sp>
    <xdr:clientData/>
  </xdr:twoCellAnchor>
  <xdr:twoCellAnchor>
    <xdr:from>
      <xdr:col>5</xdr:col>
      <xdr:colOff>1323975</xdr:colOff>
      <xdr:row>15</xdr:row>
      <xdr:rowOff>85725</xdr:rowOff>
    </xdr:from>
    <xdr:to>
      <xdr:col>7</xdr:col>
      <xdr:colOff>342900</xdr:colOff>
      <xdr:row>17</xdr:row>
      <xdr:rowOff>38100</xdr:rowOff>
    </xdr:to>
    <xdr:sp macro="[0]!Sheet1.payment" textlink="">
      <xdr:nvSpPr>
        <xdr:cNvPr id="1052" name="AutoShape 28">
          <a:extLst>
            <a:ext uri="{FF2B5EF4-FFF2-40B4-BE49-F238E27FC236}">
              <a16:creationId xmlns:a16="http://schemas.microsoft.com/office/drawing/2014/main" id="{00000000-0008-0000-0300-00001C040000}"/>
            </a:ext>
          </a:extLst>
        </xdr:cNvPr>
        <xdr:cNvSpPr>
          <a:spLocks noChangeArrowheads="1"/>
        </xdr:cNvSpPr>
      </xdr:nvSpPr>
      <xdr:spPr bwMode="auto">
        <a:xfrm>
          <a:off x="5753100" y="4352925"/>
          <a:ext cx="1019175"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PMT</a:t>
          </a:r>
        </a:p>
      </xdr:txBody>
    </xdr:sp>
    <xdr:clientData/>
  </xdr:twoCellAnchor>
  <xdr:twoCellAnchor>
    <xdr:from>
      <xdr:col>3</xdr:col>
      <xdr:colOff>114300</xdr:colOff>
      <xdr:row>15</xdr:row>
      <xdr:rowOff>85725</xdr:rowOff>
    </xdr:from>
    <xdr:to>
      <xdr:col>4</xdr:col>
      <xdr:colOff>219075</xdr:colOff>
      <xdr:row>17</xdr:row>
      <xdr:rowOff>38100</xdr:rowOff>
    </xdr:to>
    <xdr:sp macro="[0]!Sheet1.number" textlink="">
      <xdr:nvSpPr>
        <xdr:cNvPr id="1053" name="AutoShape 29">
          <a:extLst>
            <a:ext uri="{FF2B5EF4-FFF2-40B4-BE49-F238E27FC236}">
              <a16:creationId xmlns:a16="http://schemas.microsoft.com/office/drawing/2014/main" id="{00000000-0008-0000-0300-00001D040000}"/>
            </a:ext>
          </a:extLst>
        </xdr:cNvPr>
        <xdr:cNvSpPr>
          <a:spLocks noChangeArrowheads="1"/>
        </xdr:cNvSpPr>
      </xdr:nvSpPr>
      <xdr:spPr bwMode="auto">
        <a:xfrm>
          <a:off x="3276600" y="4352925"/>
          <a:ext cx="723900"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N</a:t>
          </a:r>
        </a:p>
      </xdr:txBody>
    </xdr:sp>
    <xdr:clientData/>
  </xdr:twoCellAnchor>
  <xdr:twoCellAnchor>
    <xdr:from>
      <xdr:col>4</xdr:col>
      <xdr:colOff>304800</xdr:colOff>
      <xdr:row>15</xdr:row>
      <xdr:rowOff>85725</xdr:rowOff>
    </xdr:from>
    <xdr:to>
      <xdr:col>5</xdr:col>
      <xdr:colOff>419100</xdr:colOff>
      <xdr:row>17</xdr:row>
      <xdr:rowOff>38100</xdr:rowOff>
    </xdr:to>
    <xdr:sp macro="[0]!Sheet1.interestperyear" textlink="">
      <xdr:nvSpPr>
        <xdr:cNvPr id="1054" name="AutoShape 30">
          <a:extLst>
            <a:ext uri="{FF2B5EF4-FFF2-40B4-BE49-F238E27FC236}">
              <a16:creationId xmlns:a16="http://schemas.microsoft.com/office/drawing/2014/main" id="{00000000-0008-0000-0300-00001E040000}"/>
            </a:ext>
          </a:extLst>
        </xdr:cNvPr>
        <xdr:cNvSpPr>
          <a:spLocks noChangeArrowheads="1"/>
        </xdr:cNvSpPr>
      </xdr:nvSpPr>
      <xdr:spPr bwMode="auto">
        <a:xfrm>
          <a:off x="4095750" y="4352925"/>
          <a:ext cx="723900"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I/YR</a:t>
          </a:r>
        </a:p>
      </xdr:txBody>
    </xdr:sp>
    <xdr:clientData/>
  </xdr:twoCellAnchor>
  <xdr:twoCellAnchor>
    <xdr:from>
      <xdr:col>5</xdr:col>
      <xdr:colOff>514350</xdr:colOff>
      <xdr:row>15</xdr:row>
      <xdr:rowOff>85725</xdr:rowOff>
    </xdr:from>
    <xdr:to>
      <xdr:col>5</xdr:col>
      <xdr:colOff>1219200</xdr:colOff>
      <xdr:row>17</xdr:row>
      <xdr:rowOff>38100</xdr:rowOff>
    </xdr:to>
    <xdr:sp macro="[0]!Sheet1.presentvalue" textlink="">
      <xdr:nvSpPr>
        <xdr:cNvPr id="1055" name="AutoShape 31">
          <a:extLst>
            <a:ext uri="{FF2B5EF4-FFF2-40B4-BE49-F238E27FC236}">
              <a16:creationId xmlns:a16="http://schemas.microsoft.com/office/drawing/2014/main" id="{00000000-0008-0000-0300-00001F040000}"/>
            </a:ext>
          </a:extLst>
        </xdr:cNvPr>
        <xdr:cNvSpPr>
          <a:spLocks noChangeArrowheads="1"/>
        </xdr:cNvSpPr>
      </xdr:nvSpPr>
      <xdr:spPr bwMode="auto">
        <a:xfrm>
          <a:off x="4914900" y="4352925"/>
          <a:ext cx="723900"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PV</a:t>
          </a:r>
        </a:p>
      </xdr:txBody>
    </xdr:sp>
    <xdr:clientData/>
  </xdr:twoCellAnchor>
  <xdr:twoCellAnchor>
    <xdr:from>
      <xdr:col>7</xdr:col>
      <xdr:colOff>428625</xdr:colOff>
      <xdr:row>15</xdr:row>
      <xdr:rowOff>85725</xdr:rowOff>
    </xdr:from>
    <xdr:to>
      <xdr:col>8</xdr:col>
      <xdr:colOff>542925</xdr:colOff>
      <xdr:row>17</xdr:row>
      <xdr:rowOff>38100</xdr:rowOff>
    </xdr:to>
    <xdr:sp macro="[0]!Sheet1.futurevalue" textlink="">
      <xdr:nvSpPr>
        <xdr:cNvPr id="1056" name="AutoShape 32">
          <a:extLst>
            <a:ext uri="{FF2B5EF4-FFF2-40B4-BE49-F238E27FC236}">
              <a16:creationId xmlns:a16="http://schemas.microsoft.com/office/drawing/2014/main" id="{00000000-0008-0000-0300-000020040000}"/>
            </a:ext>
          </a:extLst>
        </xdr:cNvPr>
        <xdr:cNvSpPr>
          <a:spLocks noChangeArrowheads="1"/>
        </xdr:cNvSpPr>
      </xdr:nvSpPr>
      <xdr:spPr bwMode="auto">
        <a:xfrm>
          <a:off x="6858000" y="4352925"/>
          <a:ext cx="723900" cy="333375"/>
        </a:xfrm>
        <a:prstGeom prst="roundRect">
          <a:avLst>
            <a:gd name="adj" fmla="val 16667"/>
          </a:avLst>
        </a:prstGeom>
        <a:solidFill>
          <a:srgbClr val="CBE7CC"/>
        </a:solidFill>
        <a:ln w="19050">
          <a:solidFill>
            <a:srgbClr val="969696"/>
          </a:solidFill>
          <a:round/>
          <a:headEnd/>
          <a:tailEnd/>
        </a:ln>
      </xdr:spPr>
      <xdr:txBody>
        <a:bodyPr vertOverflow="clip" wrap="square" lIns="36576" tIns="32004" rIns="36576" bIns="32004" anchor="ctr" upright="1"/>
        <a:lstStyle/>
        <a:p>
          <a:pPr algn="ctr" rtl="1">
            <a:defRPr sz="1000"/>
          </a:pPr>
          <a:r>
            <a:rPr lang="en-US" sz="1600" b="0" i="0" strike="noStrike">
              <a:solidFill>
                <a:srgbClr val="000000"/>
              </a:solidFill>
              <a:latin typeface="Arial"/>
              <a:cs typeface="Arial"/>
            </a:rPr>
            <a:t>FV</a:t>
          </a:r>
        </a:p>
      </xdr:txBody>
    </xdr:sp>
    <xdr:clientData/>
  </xdr:twoCellAnchor>
  <xdr:twoCellAnchor>
    <xdr:from>
      <xdr:col>5</xdr:col>
      <xdr:colOff>552450</xdr:colOff>
      <xdr:row>0</xdr:row>
      <xdr:rowOff>38100</xdr:rowOff>
    </xdr:from>
    <xdr:to>
      <xdr:col>10</xdr:col>
      <xdr:colOff>9525</xdr:colOff>
      <xdr:row>0</xdr:row>
      <xdr:rowOff>609600</xdr:rowOff>
    </xdr:to>
    <xdr:grpSp>
      <xdr:nvGrpSpPr>
        <xdr:cNvPr id="4431" name="Group 34">
          <a:extLst>
            <a:ext uri="{FF2B5EF4-FFF2-40B4-BE49-F238E27FC236}">
              <a16:creationId xmlns:a16="http://schemas.microsoft.com/office/drawing/2014/main" id="{00000000-0008-0000-0300-00004F110000}"/>
            </a:ext>
          </a:extLst>
        </xdr:cNvPr>
        <xdr:cNvGrpSpPr>
          <a:grpSpLocks/>
        </xdr:cNvGrpSpPr>
      </xdr:nvGrpSpPr>
      <xdr:grpSpPr bwMode="auto">
        <a:xfrm>
          <a:off x="4933950" y="38100"/>
          <a:ext cx="4391025" cy="571500"/>
          <a:chOff x="1008" y="255"/>
          <a:chExt cx="395" cy="60"/>
        </a:xfrm>
      </xdr:grpSpPr>
      <xdr:sp macro="" textlink="">
        <xdr:nvSpPr>
          <xdr:cNvPr id="4434" name="Rectangle 35">
            <a:extLst>
              <a:ext uri="{FF2B5EF4-FFF2-40B4-BE49-F238E27FC236}">
                <a16:creationId xmlns:a16="http://schemas.microsoft.com/office/drawing/2014/main" id="{00000000-0008-0000-0300-00005211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1060" name="Rectangle 36">
            <a:extLst>
              <a:ext uri="{FF2B5EF4-FFF2-40B4-BE49-F238E27FC236}">
                <a16:creationId xmlns:a16="http://schemas.microsoft.com/office/drawing/2014/main" id="{00000000-0008-0000-0300-00002404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1061" name="Rectangle 37">
            <a:extLst>
              <a:ext uri="{FF2B5EF4-FFF2-40B4-BE49-F238E27FC236}">
                <a16:creationId xmlns:a16="http://schemas.microsoft.com/office/drawing/2014/main" id="{00000000-0008-0000-0300-00002504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1062" name="Rectangle 38">
            <a:extLst>
              <a:ext uri="{FF2B5EF4-FFF2-40B4-BE49-F238E27FC236}">
                <a16:creationId xmlns:a16="http://schemas.microsoft.com/office/drawing/2014/main" id="{00000000-0008-0000-0300-00002604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1063" name="Rectangle 39">
            <a:extLst>
              <a:ext uri="{FF2B5EF4-FFF2-40B4-BE49-F238E27FC236}">
                <a16:creationId xmlns:a16="http://schemas.microsoft.com/office/drawing/2014/main" id="{00000000-0008-0000-0300-000027040000}"/>
              </a:ext>
            </a:extLst>
          </xdr:cNvPr>
          <xdr:cNvSpPr>
            <a:spLocks noChangeArrowheads="1"/>
          </xdr:cNvSpPr>
        </xdr:nvSpPr>
        <xdr:spPr bwMode="auto">
          <a:xfrm>
            <a:off x="1164" y="256"/>
            <a:ext cx="80"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7</xdr:col>
      <xdr:colOff>152400</xdr:colOff>
      <xdr:row>1</xdr:row>
      <xdr:rowOff>104775</xdr:rowOff>
    </xdr:from>
    <xdr:to>
      <xdr:col>8</xdr:col>
      <xdr:colOff>762000</xdr:colOff>
      <xdr:row>1</xdr:row>
      <xdr:rowOff>333375</xdr:rowOff>
    </xdr:to>
    <xdr:sp macro="[0]!Sheet1.cleartvm" textlink="">
      <xdr:nvSpPr>
        <xdr:cNvPr id="1066" name="Rectangle 42">
          <a:extLst>
            <a:ext uri="{FF2B5EF4-FFF2-40B4-BE49-F238E27FC236}">
              <a16:creationId xmlns:a16="http://schemas.microsoft.com/office/drawing/2014/main" id="{00000000-0008-0000-0300-00002A040000}"/>
            </a:ext>
          </a:extLst>
        </xdr:cNvPr>
        <xdr:cNvSpPr>
          <a:spLocks noChangeArrowheads="1"/>
        </xdr:cNvSpPr>
      </xdr:nvSpPr>
      <xdr:spPr bwMode="auto">
        <a:xfrm>
          <a:off x="6572250" y="723900"/>
          <a:ext cx="1238250"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a:t>
          </a:r>
        </a:p>
      </xdr:txBody>
    </xdr:sp>
    <xdr:clientData/>
  </xdr:twoCellAnchor>
  <xdr:oneCellAnchor>
    <xdr:from>
      <xdr:col>1</xdr:col>
      <xdr:colOff>57151</xdr:colOff>
      <xdr:row>0</xdr:row>
      <xdr:rowOff>0</xdr:rowOff>
    </xdr:from>
    <xdr:ext cx="2775819" cy="640080"/>
    <xdr:pic>
      <xdr:nvPicPr>
        <xdr:cNvPr id="21" name="Picture 20">
          <a:extLst>
            <a:ext uri="{FF2B5EF4-FFF2-40B4-BE49-F238E27FC236}">
              <a16:creationId xmlns:a16="http://schemas.microsoft.com/office/drawing/2014/main" id="{00000000-0008-0000-03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4801" y="0"/>
          <a:ext cx="2775819" cy="64008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1</xdr:col>
      <xdr:colOff>53340</xdr:colOff>
      <xdr:row>4</xdr:row>
      <xdr:rowOff>234314</xdr:rowOff>
    </xdr:from>
    <xdr:to>
      <xdr:col>5</xdr:col>
      <xdr:colOff>0</xdr:colOff>
      <xdr:row>4</xdr:row>
      <xdr:rowOff>243839</xdr:rowOff>
    </xdr:to>
    <xdr:sp macro="" textlink="">
      <xdr:nvSpPr>
        <xdr:cNvPr id="2" name="Line 4">
          <a:extLst>
            <a:ext uri="{FF2B5EF4-FFF2-40B4-BE49-F238E27FC236}">
              <a16:creationId xmlns:a16="http://schemas.microsoft.com/office/drawing/2014/main" id="{00000000-0008-0000-0400-000002000000}"/>
            </a:ext>
          </a:extLst>
        </xdr:cNvPr>
        <xdr:cNvSpPr>
          <a:spLocks noChangeShapeType="1"/>
        </xdr:cNvSpPr>
      </xdr:nvSpPr>
      <xdr:spPr bwMode="auto">
        <a:xfrm flipV="1">
          <a:off x="678180" y="836294"/>
          <a:ext cx="2446020" cy="1905"/>
        </a:xfrm>
        <a:prstGeom prst="line">
          <a:avLst/>
        </a:prstGeom>
        <a:noFill/>
        <a:ln w="19050">
          <a:solidFill>
            <a:srgbClr val="000000"/>
          </a:solidFill>
          <a:round/>
          <a:headEnd/>
          <a:tailEnd/>
        </a:ln>
      </xdr:spPr>
    </xdr:sp>
    <xdr:clientData/>
  </xdr:twoCellAnchor>
  <xdr:twoCellAnchor>
    <xdr:from>
      <xdr:col>2</xdr:col>
      <xdr:colOff>0</xdr:colOff>
      <xdr:row>4</xdr:row>
      <xdr:rowOff>30480</xdr:rowOff>
    </xdr:from>
    <xdr:to>
      <xdr:col>2</xdr:col>
      <xdr:colOff>15240</xdr:colOff>
      <xdr:row>25</xdr:row>
      <xdr:rowOff>213360</xdr:rowOff>
    </xdr:to>
    <xdr:sp macro="" textlink="">
      <xdr:nvSpPr>
        <xdr:cNvPr id="3" name="Line 5">
          <a:extLst>
            <a:ext uri="{FF2B5EF4-FFF2-40B4-BE49-F238E27FC236}">
              <a16:creationId xmlns:a16="http://schemas.microsoft.com/office/drawing/2014/main" id="{00000000-0008-0000-0400-000003000000}"/>
            </a:ext>
          </a:extLst>
        </xdr:cNvPr>
        <xdr:cNvSpPr>
          <a:spLocks noChangeShapeType="1"/>
        </xdr:cNvSpPr>
      </xdr:nvSpPr>
      <xdr:spPr bwMode="auto">
        <a:xfrm flipH="1">
          <a:off x="1249680" y="701040"/>
          <a:ext cx="15240" cy="3657600"/>
        </a:xfrm>
        <a:prstGeom prst="line">
          <a:avLst/>
        </a:prstGeom>
        <a:noFill/>
        <a:ln w="19050">
          <a:solidFill>
            <a:srgbClr val="000000"/>
          </a:solidFill>
          <a:round/>
          <a:headEnd/>
          <a:tailEnd/>
        </a:ln>
      </xdr:spPr>
    </xdr:sp>
    <xdr:clientData/>
  </xdr:twoCellAnchor>
  <xdr:twoCellAnchor>
    <xdr:from>
      <xdr:col>5</xdr:col>
      <xdr:colOff>723900</xdr:colOff>
      <xdr:row>0</xdr:row>
      <xdr:rowOff>38100</xdr:rowOff>
    </xdr:from>
    <xdr:to>
      <xdr:col>8</xdr:col>
      <xdr:colOff>1514475</xdr:colOff>
      <xdr:row>0</xdr:row>
      <xdr:rowOff>609600</xdr:rowOff>
    </xdr:to>
    <xdr:grpSp>
      <xdr:nvGrpSpPr>
        <xdr:cNvPr id="4" name="Group 7">
          <a:extLst>
            <a:ext uri="{FF2B5EF4-FFF2-40B4-BE49-F238E27FC236}">
              <a16:creationId xmlns:a16="http://schemas.microsoft.com/office/drawing/2014/main" id="{00000000-0008-0000-0400-000004000000}"/>
            </a:ext>
          </a:extLst>
        </xdr:cNvPr>
        <xdr:cNvGrpSpPr>
          <a:grpSpLocks/>
        </xdr:cNvGrpSpPr>
      </xdr:nvGrpSpPr>
      <xdr:grpSpPr bwMode="auto">
        <a:xfrm>
          <a:off x="5210589" y="38100"/>
          <a:ext cx="4064690" cy="571500"/>
          <a:chOff x="1008" y="255"/>
          <a:chExt cx="395" cy="60"/>
        </a:xfrm>
      </xdr:grpSpPr>
      <xdr:sp macro="" textlink="">
        <xdr:nvSpPr>
          <xdr:cNvPr id="5" name="Rectangle 8">
            <a:extLst>
              <a:ext uri="{FF2B5EF4-FFF2-40B4-BE49-F238E27FC236}">
                <a16:creationId xmlns:a16="http://schemas.microsoft.com/office/drawing/2014/main" id="{00000000-0008-0000-0400-00000500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6" name="Rectangle 9">
            <a:extLst>
              <a:ext uri="{FF2B5EF4-FFF2-40B4-BE49-F238E27FC236}">
                <a16:creationId xmlns:a16="http://schemas.microsoft.com/office/drawing/2014/main" id="{00000000-0008-0000-0400-000006000000}"/>
              </a:ext>
            </a:extLst>
          </xdr:cNvPr>
          <xdr:cNvSpPr>
            <a:spLocks noChangeArrowheads="1"/>
          </xdr:cNvSpPr>
        </xdr:nvSpPr>
        <xdr:spPr bwMode="auto">
          <a:xfrm>
            <a:off x="1018" y="277"/>
            <a:ext cx="121"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7" name="Rectangle 10">
            <a:extLst>
              <a:ext uri="{FF2B5EF4-FFF2-40B4-BE49-F238E27FC236}">
                <a16:creationId xmlns:a16="http://schemas.microsoft.com/office/drawing/2014/main" id="{00000000-0008-0000-0400-000007000000}"/>
              </a:ext>
            </a:extLst>
          </xdr:cNvPr>
          <xdr:cNvSpPr>
            <a:spLocks noChangeArrowheads="1"/>
          </xdr:cNvSpPr>
        </xdr:nvSpPr>
        <xdr:spPr bwMode="auto">
          <a:xfrm>
            <a:off x="1143" y="277"/>
            <a:ext cx="121"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8" name="Rectangle 11">
            <a:extLst>
              <a:ext uri="{FF2B5EF4-FFF2-40B4-BE49-F238E27FC236}">
                <a16:creationId xmlns:a16="http://schemas.microsoft.com/office/drawing/2014/main" id="{00000000-0008-0000-0400-00000800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9" name="Rectangle 12">
            <a:extLst>
              <a:ext uri="{FF2B5EF4-FFF2-40B4-BE49-F238E27FC236}">
                <a16:creationId xmlns:a16="http://schemas.microsoft.com/office/drawing/2014/main" id="{00000000-0008-0000-0400-000009000000}"/>
              </a:ext>
            </a:extLst>
          </xdr:cNvPr>
          <xdr:cNvSpPr>
            <a:spLocks noChangeArrowheads="1"/>
          </xdr:cNvSpPr>
        </xdr:nvSpPr>
        <xdr:spPr bwMode="auto">
          <a:xfrm>
            <a:off x="1164" y="256"/>
            <a:ext cx="83"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6</xdr:col>
      <xdr:colOff>118110</xdr:colOff>
      <xdr:row>1</xdr:row>
      <xdr:rowOff>104775</xdr:rowOff>
    </xdr:from>
    <xdr:to>
      <xdr:col>6</xdr:col>
      <xdr:colOff>1356360</xdr:colOff>
      <xdr:row>1</xdr:row>
      <xdr:rowOff>333375</xdr:rowOff>
    </xdr:to>
    <xdr:sp macro="[0]!Sheet4.clearone" textlink="">
      <xdr:nvSpPr>
        <xdr:cNvPr id="10" name="Rectangle 15">
          <a:extLst>
            <a:ext uri="{FF2B5EF4-FFF2-40B4-BE49-F238E27FC236}">
              <a16:creationId xmlns:a16="http://schemas.microsoft.com/office/drawing/2014/main" id="{00000000-0008-0000-0400-00000A000000}"/>
            </a:ext>
          </a:extLst>
        </xdr:cNvPr>
        <xdr:cNvSpPr>
          <a:spLocks noChangeArrowheads="1"/>
        </xdr:cNvSpPr>
      </xdr:nvSpPr>
      <xdr:spPr bwMode="auto">
        <a:xfrm>
          <a:off x="3867150" y="272415"/>
          <a:ext cx="506730" cy="6096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a:t>
          </a:r>
        </a:p>
      </xdr:txBody>
    </xdr:sp>
    <xdr:clientData/>
  </xdr:twoCellAnchor>
  <xdr:twoCellAnchor>
    <xdr:from>
      <xdr:col>6</xdr:col>
      <xdr:colOff>1384935</xdr:colOff>
      <xdr:row>1</xdr:row>
      <xdr:rowOff>104775</xdr:rowOff>
    </xdr:from>
    <xdr:to>
      <xdr:col>8</xdr:col>
      <xdr:colOff>156210</xdr:colOff>
      <xdr:row>1</xdr:row>
      <xdr:rowOff>333375</xdr:rowOff>
    </xdr:to>
    <xdr:sp macro="[0]!Sheet4.npvcalc" textlink="">
      <xdr:nvSpPr>
        <xdr:cNvPr id="11" name="Rectangle 19">
          <a:extLst>
            <a:ext uri="{FF2B5EF4-FFF2-40B4-BE49-F238E27FC236}">
              <a16:creationId xmlns:a16="http://schemas.microsoft.com/office/drawing/2014/main" id="{00000000-0008-0000-0400-00000B000000}"/>
            </a:ext>
          </a:extLst>
        </xdr:cNvPr>
        <xdr:cNvSpPr>
          <a:spLocks noChangeArrowheads="1"/>
        </xdr:cNvSpPr>
      </xdr:nvSpPr>
      <xdr:spPr bwMode="auto">
        <a:xfrm>
          <a:off x="4371975" y="272415"/>
          <a:ext cx="782955" cy="6096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NPV</a:t>
          </a:r>
        </a:p>
      </xdr:txBody>
    </xdr:sp>
    <xdr:clientData/>
  </xdr:twoCellAnchor>
  <xdr:twoCellAnchor>
    <xdr:from>
      <xdr:col>8</xdr:col>
      <xdr:colOff>165735</xdr:colOff>
      <xdr:row>1</xdr:row>
      <xdr:rowOff>104775</xdr:rowOff>
    </xdr:from>
    <xdr:to>
      <xdr:col>8</xdr:col>
      <xdr:colOff>1413510</xdr:colOff>
      <xdr:row>1</xdr:row>
      <xdr:rowOff>333375</xdr:rowOff>
    </xdr:to>
    <xdr:sp macro="[0]!Sheet4.irrcalc" textlink="">
      <xdr:nvSpPr>
        <xdr:cNvPr id="12" name="Rectangle 20">
          <a:extLst>
            <a:ext uri="{FF2B5EF4-FFF2-40B4-BE49-F238E27FC236}">
              <a16:creationId xmlns:a16="http://schemas.microsoft.com/office/drawing/2014/main" id="{00000000-0008-0000-0400-00000C000000}"/>
            </a:ext>
          </a:extLst>
        </xdr:cNvPr>
        <xdr:cNvSpPr>
          <a:spLocks noChangeArrowheads="1"/>
        </xdr:cNvSpPr>
      </xdr:nvSpPr>
      <xdr:spPr bwMode="auto">
        <a:xfrm>
          <a:off x="5164455" y="272415"/>
          <a:ext cx="455295" cy="6096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IRR</a:t>
          </a:r>
        </a:p>
      </xdr:txBody>
    </xdr:sp>
    <xdr:clientData/>
  </xdr:twoCellAnchor>
  <xdr:oneCellAnchor>
    <xdr:from>
      <xdr:col>0</xdr:col>
      <xdr:colOff>231907</xdr:colOff>
      <xdr:row>0</xdr:row>
      <xdr:rowOff>0</xdr:rowOff>
    </xdr:from>
    <xdr:ext cx="3176094" cy="640080"/>
    <xdr:pic>
      <xdr:nvPicPr>
        <xdr:cNvPr id="13" name="Picture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907" y="0"/>
          <a:ext cx="3176094" cy="64008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4</xdr:col>
      <xdr:colOff>47625</xdr:colOff>
      <xdr:row>0</xdr:row>
      <xdr:rowOff>38100</xdr:rowOff>
    </xdr:from>
    <xdr:to>
      <xdr:col>8</xdr:col>
      <xdr:colOff>390525</xdr:colOff>
      <xdr:row>0</xdr:row>
      <xdr:rowOff>609600</xdr:rowOff>
    </xdr:to>
    <xdr:grpSp>
      <xdr:nvGrpSpPr>
        <xdr:cNvPr id="6325" name="Group 11">
          <a:extLst>
            <a:ext uri="{FF2B5EF4-FFF2-40B4-BE49-F238E27FC236}">
              <a16:creationId xmlns:a16="http://schemas.microsoft.com/office/drawing/2014/main" id="{00000000-0008-0000-0500-0000B5180000}"/>
            </a:ext>
          </a:extLst>
        </xdr:cNvPr>
        <xdr:cNvGrpSpPr>
          <a:grpSpLocks/>
        </xdr:cNvGrpSpPr>
      </xdr:nvGrpSpPr>
      <xdr:grpSpPr bwMode="auto">
        <a:xfrm>
          <a:off x="5486400" y="38100"/>
          <a:ext cx="4867275" cy="571500"/>
          <a:chOff x="1008" y="255"/>
          <a:chExt cx="395" cy="60"/>
        </a:xfrm>
      </xdr:grpSpPr>
      <xdr:sp macro="" textlink="">
        <xdr:nvSpPr>
          <xdr:cNvPr id="6330" name="Rectangle 12">
            <a:extLst>
              <a:ext uri="{FF2B5EF4-FFF2-40B4-BE49-F238E27FC236}">
                <a16:creationId xmlns:a16="http://schemas.microsoft.com/office/drawing/2014/main" id="{00000000-0008-0000-0500-0000BA18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9229" name="Rectangle 13">
            <a:extLst>
              <a:ext uri="{FF2B5EF4-FFF2-40B4-BE49-F238E27FC236}">
                <a16:creationId xmlns:a16="http://schemas.microsoft.com/office/drawing/2014/main" id="{00000000-0008-0000-0500-00000D24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9230" name="Rectangle 14">
            <a:extLst>
              <a:ext uri="{FF2B5EF4-FFF2-40B4-BE49-F238E27FC236}">
                <a16:creationId xmlns:a16="http://schemas.microsoft.com/office/drawing/2014/main" id="{00000000-0008-0000-0500-00000E24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9231" name="Rectangle 15">
            <a:extLst>
              <a:ext uri="{FF2B5EF4-FFF2-40B4-BE49-F238E27FC236}">
                <a16:creationId xmlns:a16="http://schemas.microsoft.com/office/drawing/2014/main" id="{00000000-0008-0000-0500-00000F24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9232" name="Rectangle 16">
            <a:extLst>
              <a:ext uri="{FF2B5EF4-FFF2-40B4-BE49-F238E27FC236}">
                <a16:creationId xmlns:a16="http://schemas.microsoft.com/office/drawing/2014/main" id="{00000000-0008-0000-0500-000010240000}"/>
              </a:ext>
            </a:extLst>
          </xdr:cNvPr>
          <xdr:cNvSpPr>
            <a:spLocks noChangeArrowheads="1"/>
          </xdr:cNvSpPr>
        </xdr:nvSpPr>
        <xdr:spPr bwMode="auto">
          <a:xfrm>
            <a:off x="1164" y="256"/>
            <a:ext cx="8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4</xdr:col>
      <xdr:colOff>171450</xdr:colOff>
      <xdr:row>1</xdr:row>
      <xdr:rowOff>114300</xdr:rowOff>
    </xdr:from>
    <xdr:to>
      <xdr:col>6</xdr:col>
      <xdr:colOff>285750</xdr:colOff>
      <xdr:row>1</xdr:row>
      <xdr:rowOff>342900</xdr:rowOff>
    </xdr:to>
    <xdr:sp macro="[0]!Sheet5.clearresetannuities" textlink="">
      <xdr:nvSpPr>
        <xdr:cNvPr id="9235" name="Rectangle 19">
          <a:extLst>
            <a:ext uri="{FF2B5EF4-FFF2-40B4-BE49-F238E27FC236}">
              <a16:creationId xmlns:a16="http://schemas.microsoft.com/office/drawing/2014/main" id="{00000000-0008-0000-0500-000013240000}"/>
            </a:ext>
          </a:extLst>
        </xdr:cNvPr>
        <xdr:cNvSpPr>
          <a:spLocks noChangeArrowheads="1"/>
        </xdr:cNvSpPr>
      </xdr:nvSpPr>
      <xdr:spPr bwMode="auto">
        <a:xfrm>
          <a:off x="5648325"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 and Reset</a:t>
          </a:r>
        </a:p>
      </xdr:txBody>
    </xdr:sp>
    <xdr:clientData/>
  </xdr:twoCellAnchor>
  <xdr:twoCellAnchor>
    <xdr:from>
      <xdr:col>6</xdr:col>
      <xdr:colOff>304800</xdr:colOff>
      <xdr:row>1</xdr:row>
      <xdr:rowOff>114300</xdr:rowOff>
    </xdr:from>
    <xdr:to>
      <xdr:col>7</xdr:col>
      <xdr:colOff>581025</xdr:colOff>
      <xdr:row>1</xdr:row>
      <xdr:rowOff>342900</xdr:rowOff>
    </xdr:to>
    <xdr:sp macro="[0]!Sheet5.npvannuities" textlink="">
      <xdr:nvSpPr>
        <xdr:cNvPr id="9239" name="Rectangle 23">
          <a:extLst>
            <a:ext uri="{FF2B5EF4-FFF2-40B4-BE49-F238E27FC236}">
              <a16:creationId xmlns:a16="http://schemas.microsoft.com/office/drawing/2014/main" id="{00000000-0008-0000-0500-000017240000}"/>
            </a:ext>
          </a:extLst>
        </xdr:cNvPr>
        <xdr:cNvSpPr>
          <a:spLocks noChangeArrowheads="1"/>
        </xdr:cNvSpPr>
      </xdr:nvSpPr>
      <xdr:spPr bwMode="auto">
        <a:xfrm>
          <a:off x="7181850" y="733425"/>
          <a:ext cx="1524000"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NPV</a:t>
          </a:r>
        </a:p>
      </xdr:txBody>
    </xdr:sp>
    <xdr:clientData/>
  </xdr:twoCellAnchor>
  <xdr:twoCellAnchor>
    <xdr:from>
      <xdr:col>7</xdr:col>
      <xdr:colOff>600075</xdr:colOff>
      <xdr:row>1</xdr:row>
      <xdr:rowOff>114300</xdr:rowOff>
    </xdr:from>
    <xdr:to>
      <xdr:col>8</xdr:col>
      <xdr:colOff>247623</xdr:colOff>
      <xdr:row>1</xdr:row>
      <xdr:rowOff>342900</xdr:rowOff>
    </xdr:to>
    <xdr:sp macro="[0]!Sheet5.irrannuities" textlink="">
      <xdr:nvSpPr>
        <xdr:cNvPr id="9240" name="Rectangle 24">
          <a:extLst>
            <a:ext uri="{FF2B5EF4-FFF2-40B4-BE49-F238E27FC236}">
              <a16:creationId xmlns:a16="http://schemas.microsoft.com/office/drawing/2014/main" id="{00000000-0008-0000-0500-000018240000}"/>
            </a:ext>
          </a:extLst>
        </xdr:cNvPr>
        <xdr:cNvSpPr>
          <a:spLocks noChangeArrowheads="1"/>
        </xdr:cNvSpPr>
      </xdr:nvSpPr>
      <xdr:spPr bwMode="auto">
        <a:xfrm>
          <a:off x="8724900"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IRR</a:t>
          </a:r>
        </a:p>
      </xdr:txBody>
    </xdr:sp>
    <xdr:clientData/>
  </xdr:twoCellAnchor>
  <xdr:oneCellAnchor>
    <xdr:from>
      <xdr:col>1</xdr:col>
      <xdr:colOff>0</xdr:colOff>
      <xdr:row>0</xdr:row>
      <xdr:rowOff>0</xdr:rowOff>
    </xdr:from>
    <xdr:ext cx="3015393" cy="607694"/>
    <xdr:pic>
      <xdr:nvPicPr>
        <xdr:cNvPr id="12" name="Picture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9400" y="0"/>
          <a:ext cx="3015393" cy="607694"/>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6</xdr:col>
      <xdr:colOff>952500</xdr:colOff>
      <xdr:row>0</xdr:row>
      <xdr:rowOff>38100</xdr:rowOff>
    </xdr:from>
    <xdr:to>
      <xdr:col>12</xdr:col>
      <xdr:colOff>323850</xdr:colOff>
      <xdr:row>0</xdr:row>
      <xdr:rowOff>609600</xdr:rowOff>
    </xdr:to>
    <xdr:grpSp>
      <xdr:nvGrpSpPr>
        <xdr:cNvPr id="7349" name="Group 15">
          <a:extLst>
            <a:ext uri="{FF2B5EF4-FFF2-40B4-BE49-F238E27FC236}">
              <a16:creationId xmlns:a16="http://schemas.microsoft.com/office/drawing/2014/main" id="{00000000-0008-0000-0600-0000B51C0000}"/>
            </a:ext>
          </a:extLst>
        </xdr:cNvPr>
        <xdr:cNvGrpSpPr>
          <a:grpSpLocks/>
        </xdr:cNvGrpSpPr>
      </xdr:nvGrpSpPr>
      <xdr:grpSpPr bwMode="auto">
        <a:xfrm>
          <a:off x="5572125" y="38100"/>
          <a:ext cx="4876800" cy="571500"/>
          <a:chOff x="1008" y="255"/>
          <a:chExt cx="395" cy="60"/>
        </a:xfrm>
      </xdr:grpSpPr>
      <xdr:sp macro="" textlink="">
        <xdr:nvSpPr>
          <xdr:cNvPr id="7354" name="Rectangle 16">
            <a:extLst>
              <a:ext uri="{FF2B5EF4-FFF2-40B4-BE49-F238E27FC236}">
                <a16:creationId xmlns:a16="http://schemas.microsoft.com/office/drawing/2014/main" id="{00000000-0008-0000-0600-0000BA1C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15377" name="Rectangle 17">
            <a:extLst>
              <a:ext uri="{FF2B5EF4-FFF2-40B4-BE49-F238E27FC236}">
                <a16:creationId xmlns:a16="http://schemas.microsoft.com/office/drawing/2014/main" id="{00000000-0008-0000-0600-0000113C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15378" name="Rectangle 18">
            <a:extLst>
              <a:ext uri="{FF2B5EF4-FFF2-40B4-BE49-F238E27FC236}">
                <a16:creationId xmlns:a16="http://schemas.microsoft.com/office/drawing/2014/main" id="{00000000-0008-0000-0600-0000123C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15379" name="Rectangle 19">
            <a:extLst>
              <a:ext uri="{FF2B5EF4-FFF2-40B4-BE49-F238E27FC236}">
                <a16:creationId xmlns:a16="http://schemas.microsoft.com/office/drawing/2014/main" id="{00000000-0008-0000-0600-0000133C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15380" name="Rectangle 20">
            <a:extLst>
              <a:ext uri="{FF2B5EF4-FFF2-40B4-BE49-F238E27FC236}">
                <a16:creationId xmlns:a16="http://schemas.microsoft.com/office/drawing/2014/main" id="{00000000-0008-0000-0600-0000143C0000}"/>
              </a:ext>
            </a:extLst>
          </xdr:cNvPr>
          <xdr:cNvSpPr>
            <a:spLocks noChangeArrowheads="1"/>
          </xdr:cNvSpPr>
        </xdr:nvSpPr>
        <xdr:spPr bwMode="auto">
          <a:xfrm>
            <a:off x="1164" y="256"/>
            <a:ext cx="8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6</xdr:col>
      <xdr:colOff>1066800</xdr:colOff>
      <xdr:row>1</xdr:row>
      <xdr:rowOff>114300</xdr:rowOff>
    </xdr:from>
    <xdr:to>
      <xdr:col>8</xdr:col>
      <xdr:colOff>742977</xdr:colOff>
      <xdr:row>1</xdr:row>
      <xdr:rowOff>342900</xdr:rowOff>
    </xdr:to>
    <xdr:sp macro="[0]!Sheet10.clearamort" textlink="">
      <xdr:nvSpPr>
        <xdr:cNvPr id="15383" name="Rectangle 23">
          <a:extLst>
            <a:ext uri="{FF2B5EF4-FFF2-40B4-BE49-F238E27FC236}">
              <a16:creationId xmlns:a16="http://schemas.microsoft.com/office/drawing/2014/main" id="{00000000-0008-0000-0600-0000173C0000}"/>
            </a:ext>
          </a:extLst>
        </xdr:cNvPr>
        <xdr:cNvSpPr>
          <a:spLocks noChangeArrowheads="1"/>
        </xdr:cNvSpPr>
      </xdr:nvSpPr>
      <xdr:spPr bwMode="auto">
        <a:xfrm>
          <a:off x="5753100"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 and Reset</a:t>
          </a:r>
        </a:p>
      </xdr:txBody>
    </xdr:sp>
    <xdr:clientData/>
  </xdr:twoCellAnchor>
  <xdr:twoCellAnchor>
    <xdr:from>
      <xdr:col>8</xdr:col>
      <xdr:colOff>762000</xdr:colOff>
      <xdr:row>1</xdr:row>
      <xdr:rowOff>114300</xdr:rowOff>
    </xdr:from>
    <xdr:to>
      <xdr:col>9</xdr:col>
      <xdr:colOff>457253</xdr:colOff>
      <xdr:row>1</xdr:row>
      <xdr:rowOff>342900</xdr:rowOff>
    </xdr:to>
    <xdr:sp macro="[0]!Sheet10.american" textlink="">
      <xdr:nvSpPr>
        <xdr:cNvPr id="15384" name="Rectangle 24">
          <a:extLst>
            <a:ext uri="{FF2B5EF4-FFF2-40B4-BE49-F238E27FC236}">
              <a16:creationId xmlns:a16="http://schemas.microsoft.com/office/drawing/2014/main" id="{00000000-0008-0000-0600-0000183C0000}"/>
            </a:ext>
          </a:extLst>
        </xdr:cNvPr>
        <xdr:cNvSpPr>
          <a:spLocks noChangeArrowheads="1"/>
        </xdr:cNvSpPr>
      </xdr:nvSpPr>
      <xdr:spPr bwMode="auto">
        <a:xfrm>
          <a:off x="7296150" y="733425"/>
          <a:ext cx="1524000"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American</a:t>
          </a:r>
        </a:p>
      </xdr:txBody>
    </xdr:sp>
    <xdr:clientData/>
  </xdr:twoCellAnchor>
  <xdr:twoCellAnchor>
    <xdr:from>
      <xdr:col>9</xdr:col>
      <xdr:colOff>485775</xdr:colOff>
      <xdr:row>1</xdr:row>
      <xdr:rowOff>114300</xdr:rowOff>
    </xdr:from>
    <xdr:to>
      <xdr:col>12</xdr:col>
      <xdr:colOff>180995</xdr:colOff>
      <xdr:row>1</xdr:row>
      <xdr:rowOff>342900</xdr:rowOff>
    </xdr:to>
    <xdr:sp macro="[0]!Sheet10.canadian" textlink="">
      <xdr:nvSpPr>
        <xdr:cNvPr id="15385" name="Rectangle 25">
          <a:extLst>
            <a:ext uri="{FF2B5EF4-FFF2-40B4-BE49-F238E27FC236}">
              <a16:creationId xmlns:a16="http://schemas.microsoft.com/office/drawing/2014/main" id="{00000000-0008-0000-0600-0000193C0000}"/>
            </a:ext>
          </a:extLst>
        </xdr:cNvPr>
        <xdr:cNvSpPr>
          <a:spLocks noChangeArrowheads="1"/>
        </xdr:cNvSpPr>
      </xdr:nvSpPr>
      <xdr:spPr bwMode="auto">
        <a:xfrm>
          <a:off x="8848725"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Canadian</a:t>
          </a:r>
        </a:p>
      </xdr:txBody>
    </xdr:sp>
    <xdr:clientData/>
  </xdr:twoCellAnchor>
  <xdr:oneCellAnchor>
    <xdr:from>
      <xdr:col>1</xdr:col>
      <xdr:colOff>47625</xdr:colOff>
      <xdr:row>0</xdr:row>
      <xdr:rowOff>0</xdr:rowOff>
    </xdr:from>
    <xdr:ext cx="2701796" cy="640080"/>
    <xdr:pic>
      <xdr:nvPicPr>
        <xdr:cNvPr id="12" name="Picture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5275" y="0"/>
          <a:ext cx="2701796" cy="64008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4</xdr:col>
      <xdr:colOff>476250</xdr:colOff>
      <xdr:row>0</xdr:row>
      <xdr:rowOff>38100</xdr:rowOff>
    </xdr:from>
    <xdr:to>
      <xdr:col>6</xdr:col>
      <xdr:colOff>0</xdr:colOff>
      <xdr:row>0</xdr:row>
      <xdr:rowOff>609600</xdr:rowOff>
    </xdr:to>
    <xdr:grpSp>
      <xdr:nvGrpSpPr>
        <xdr:cNvPr id="8301" name="Group 19">
          <a:extLst>
            <a:ext uri="{FF2B5EF4-FFF2-40B4-BE49-F238E27FC236}">
              <a16:creationId xmlns:a16="http://schemas.microsoft.com/office/drawing/2014/main" id="{00000000-0008-0000-0700-00006D200000}"/>
            </a:ext>
          </a:extLst>
        </xdr:cNvPr>
        <xdr:cNvGrpSpPr>
          <a:grpSpLocks/>
        </xdr:cNvGrpSpPr>
      </xdr:nvGrpSpPr>
      <xdr:grpSpPr bwMode="auto">
        <a:xfrm>
          <a:off x="5153025" y="38100"/>
          <a:ext cx="3333750" cy="571500"/>
          <a:chOff x="752" y="4"/>
          <a:chExt cx="351" cy="60"/>
        </a:xfrm>
      </xdr:grpSpPr>
      <xdr:sp macro="" textlink="">
        <xdr:nvSpPr>
          <xdr:cNvPr id="8303" name="Rectangle 12">
            <a:extLst>
              <a:ext uri="{FF2B5EF4-FFF2-40B4-BE49-F238E27FC236}">
                <a16:creationId xmlns:a16="http://schemas.microsoft.com/office/drawing/2014/main" id="{00000000-0008-0000-0700-00006F200000}"/>
              </a:ext>
            </a:extLst>
          </xdr:cNvPr>
          <xdr:cNvSpPr>
            <a:spLocks noChangeArrowheads="1"/>
          </xdr:cNvSpPr>
        </xdr:nvSpPr>
        <xdr:spPr bwMode="auto">
          <a:xfrm>
            <a:off x="752" y="4"/>
            <a:ext cx="351" cy="60"/>
          </a:xfrm>
          <a:prstGeom prst="rect">
            <a:avLst/>
          </a:prstGeom>
          <a:solidFill>
            <a:srgbClr val="FFFFFF"/>
          </a:solidFill>
          <a:ln w="3175" algn="ctr">
            <a:solidFill>
              <a:srgbClr val="C0C0C0"/>
            </a:solidFill>
            <a:miter lim="800000"/>
            <a:headEnd/>
            <a:tailEnd/>
          </a:ln>
        </xdr:spPr>
      </xdr:sp>
      <xdr:sp macro="" textlink="">
        <xdr:nvSpPr>
          <xdr:cNvPr id="3087" name="Rectangle 15">
            <a:extLst>
              <a:ext uri="{FF2B5EF4-FFF2-40B4-BE49-F238E27FC236}">
                <a16:creationId xmlns:a16="http://schemas.microsoft.com/office/drawing/2014/main" id="{00000000-0008-0000-0700-00000F0C0000}"/>
              </a:ext>
            </a:extLst>
          </xdr:cNvPr>
          <xdr:cNvSpPr>
            <a:spLocks noChangeArrowheads="1"/>
          </xdr:cNvSpPr>
        </xdr:nvSpPr>
        <xdr:spPr bwMode="auto">
          <a:xfrm>
            <a:off x="928" y="26"/>
            <a:ext cx="158"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3089" name="Rectangle 17">
            <a:extLst>
              <a:ext uri="{FF2B5EF4-FFF2-40B4-BE49-F238E27FC236}">
                <a16:creationId xmlns:a16="http://schemas.microsoft.com/office/drawing/2014/main" id="{00000000-0008-0000-0700-0000110C0000}"/>
              </a:ext>
            </a:extLst>
          </xdr:cNvPr>
          <xdr:cNvSpPr>
            <a:spLocks noChangeArrowheads="1"/>
          </xdr:cNvSpPr>
        </xdr:nvSpPr>
        <xdr:spPr bwMode="auto">
          <a:xfrm>
            <a:off x="767" y="26"/>
            <a:ext cx="159"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3090" name="Rectangle 18">
            <a:extLst>
              <a:ext uri="{FF2B5EF4-FFF2-40B4-BE49-F238E27FC236}">
                <a16:creationId xmlns:a16="http://schemas.microsoft.com/office/drawing/2014/main" id="{00000000-0008-0000-0700-0000120C0000}"/>
              </a:ext>
            </a:extLst>
          </xdr:cNvPr>
          <xdr:cNvSpPr>
            <a:spLocks noChangeArrowheads="1"/>
          </xdr:cNvSpPr>
        </xdr:nvSpPr>
        <xdr:spPr bwMode="auto">
          <a:xfrm>
            <a:off x="877" y="5"/>
            <a:ext cx="11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oneCellAnchor>
    <xdr:from>
      <xdr:col>0</xdr:col>
      <xdr:colOff>209550</xdr:colOff>
      <xdr:row>0</xdr:row>
      <xdr:rowOff>0</xdr:rowOff>
    </xdr:from>
    <xdr:ext cx="2738303" cy="640080"/>
    <xdr:pic>
      <xdr:nvPicPr>
        <xdr:cNvPr id="9" name="Picture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0"/>
          <a:ext cx="2738303" cy="640080"/>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4</xdr:col>
      <xdr:colOff>1295400</xdr:colOff>
      <xdr:row>0</xdr:row>
      <xdr:rowOff>38100</xdr:rowOff>
    </xdr:from>
    <xdr:to>
      <xdr:col>10</xdr:col>
      <xdr:colOff>28575</xdr:colOff>
      <xdr:row>0</xdr:row>
      <xdr:rowOff>609600</xdr:rowOff>
    </xdr:to>
    <xdr:grpSp>
      <xdr:nvGrpSpPr>
        <xdr:cNvPr id="9379" name="Group 4">
          <a:extLst>
            <a:ext uri="{FF2B5EF4-FFF2-40B4-BE49-F238E27FC236}">
              <a16:creationId xmlns:a16="http://schemas.microsoft.com/office/drawing/2014/main" id="{00000000-0008-0000-0800-0000A3240000}"/>
            </a:ext>
          </a:extLst>
        </xdr:cNvPr>
        <xdr:cNvGrpSpPr>
          <a:grpSpLocks/>
        </xdr:cNvGrpSpPr>
      </xdr:nvGrpSpPr>
      <xdr:grpSpPr bwMode="auto">
        <a:xfrm>
          <a:off x="4667250" y="38100"/>
          <a:ext cx="4924425" cy="571500"/>
          <a:chOff x="1008" y="255"/>
          <a:chExt cx="395" cy="60"/>
        </a:xfrm>
      </xdr:grpSpPr>
      <xdr:sp macro="" textlink="">
        <xdr:nvSpPr>
          <xdr:cNvPr id="9383" name="Rectangle 5">
            <a:extLst>
              <a:ext uri="{FF2B5EF4-FFF2-40B4-BE49-F238E27FC236}">
                <a16:creationId xmlns:a16="http://schemas.microsoft.com/office/drawing/2014/main" id="{00000000-0008-0000-0800-0000A724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13318" name="Rectangle 6">
            <a:extLst>
              <a:ext uri="{FF2B5EF4-FFF2-40B4-BE49-F238E27FC236}">
                <a16:creationId xmlns:a16="http://schemas.microsoft.com/office/drawing/2014/main" id="{00000000-0008-0000-0800-00000634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13319" name="Rectangle 7">
            <a:extLst>
              <a:ext uri="{FF2B5EF4-FFF2-40B4-BE49-F238E27FC236}">
                <a16:creationId xmlns:a16="http://schemas.microsoft.com/office/drawing/2014/main" id="{00000000-0008-0000-0800-00000734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13320" name="Rectangle 8">
            <a:extLst>
              <a:ext uri="{FF2B5EF4-FFF2-40B4-BE49-F238E27FC236}">
                <a16:creationId xmlns:a16="http://schemas.microsoft.com/office/drawing/2014/main" id="{00000000-0008-0000-0800-00000834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13321" name="Rectangle 9">
            <a:extLst>
              <a:ext uri="{FF2B5EF4-FFF2-40B4-BE49-F238E27FC236}">
                <a16:creationId xmlns:a16="http://schemas.microsoft.com/office/drawing/2014/main" id="{00000000-0008-0000-0800-000009340000}"/>
              </a:ext>
            </a:extLst>
          </xdr:cNvPr>
          <xdr:cNvSpPr>
            <a:spLocks noChangeArrowheads="1"/>
          </xdr:cNvSpPr>
        </xdr:nvSpPr>
        <xdr:spPr bwMode="auto">
          <a:xfrm>
            <a:off x="1164" y="256"/>
            <a:ext cx="8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5</xdr:col>
      <xdr:colOff>495300</xdr:colOff>
      <xdr:row>1</xdr:row>
      <xdr:rowOff>114300</xdr:rowOff>
    </xdr:from>
    <xdr:to>
      <xdr:col>6</xdr:col>
      <xdr:colOff>295275</xdr:colOff>
      <xdr:row>1</xdr:row>
      <xdr:rowOff>342900</xdr:rowOff>
    </xdr:to>
    <xdr:sp macro="[0]!Sheet8.clearstatistics" textlink="">
      <xdr:nvSpPr>
        <xdr:cNvPr id="13324" name="Rectangle 12">
          <a:extLst>
            <a:ext uri="{FF2B5EF4-FFF2-40B4-BE49-F238E27FC236}">
              <a16:creationId xmlns:a16="http://schemas.microsoft.com/office/drawing/2014/main" id="{00000000-0008-0000-0800-00000C340000}"/>
            </a:ext>
          </a:extLst>
        </xdr:cNvPr>
        <xdr:cNvSpPr>
          <a:spLocks noChangeArrowheads="1"/>
        </xdr:cNvSpPr>
      </xdr:nvSpPr>
      <xdr:spPr bwMode="auto">
        <a:xfrm>
          <a:off x="5610225"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a:t>
          </a:r>
        </a:p>
      </xdr:txBody>
    </xdr:sp>
    <xdr:clientData/>
  </xdr:twoCellAnchor>
  <xdr:twoCellAnchor>
    <xdr:from>
      <xdr:col>6</xdr:col>
      <xdr:colOff>314325</xdr:colOff>
      <xdr:row>1</xdr:row>
      <xdr:rowOff>114300</xdr:rowOff>
    </xdr:from>
    <xdr:to>
      <xdr:col>8</xdr:col>
      <xdr:colOff>466757</xdr:colOff>
      <xdr:row>1</xdr:row>
      <xdr:rowOff>342900</xdr:rowOff>
    </xdr:to>
    <xdr:sp macro="[0]!Sheet8.calculatestatistics" textlink="">
      <xdr:nvSpPr>
        <xdr:cNvPr id="13325" name="Rectangle 13">
          <a:extLst>
            <a:ext uri="{FF2B5EF4-FFF2-40B4-BE49-F238E27FC236}">
              <a16:creationId xmlns:a16="http://schemas.microsoft.com/office/drawing/2014/main" id="{00000000-0008-0000-0800-00000D340000}"/>
            </a:ext>
          </a:extLst>
        </xdr:cNvPr>
        <xdr:cNvSpPr>
          <a:spLocks noChangeArrowheads="1"/>
        </xdr:cNvSpPr>
      </xdr:nvSpPr>
      <xdr:spPr bwMode="auto">
        <a:xfrm>
          <a:off x="7153275" y="733425"/>
          <a:ext cx="1514475" cy="228600"/>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Calculate</a:t>
          </a:r>
        </a:p>
      </xdr:txBody>
    </xdr:sp>
    <xdr:clientData/>
  </xdr:twoCellAnchor>
  <xdr:oneCellAnchor>
    <xdr:from>
      <xdr:col>1</xdr:col>
      <xdr:colOff>0</xdr:colOff>
      <xdr:row>0</xdr:row>
      <xdr:rowOff>0</xdr:rowOff>
    </xdr:from>
    <xdr:ext cx="2738303" cy="640080"/>
    <xdr:pic>
      <xdr:nvPicPr>
        <xdr:cNvPr id="11" name="Picture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0"/>
          <a:ext cx="2738303" cy="640080"/>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6</xdr:col>
      <xdr:colOff>485896</xdr:colOff>
      <xdr:row>1</xdr:row>
      <xdr:rowOff>34312</xdr:rowOff>
    </xdr:from>
    <xdr:to>
      <xdr:col>8</xdr:col>
      <xdr:colOff>43796</xdr:colOff>
      <xdr:row>1</xdr:row>
      <xdr:rowOff>274320</xdr:rowOff>
    </xdr:to>
    <xdr:sp macro="[0]!Sheet2.clearbasicmath" textlink="">
      <xdr:nvSpPr>
        <xdr:cNvPr id="2" name="TextBox 1">
          <a:extLst>
            <a:ext uri="{FF2B5EF4-FFF2-40B4-BE49-F238E27FC236}">
              <a16:creationId xmlns:a16="http://schemas.microsoft.com/office/drawing/2014/main" id="{00000000-0008-0000-0900-000002000000}"/>
            </a:ext>
          </a:extLst>
        </xdr:cNvPr>
        <xdr:cNvSpPr txBox="1"/>
      </xdr:nvSpPr>
      <xdr:spPr>
        <a:xfrm>
          <a:off x="5930386" y="651532"/>
          <a:ext cx="1857254" cy="240008"/>
        </a:xfrm>
        <a:prstGeom prst="rect">
          <a:avLst/>
        </a:prstGeom>
        <a:solidFill>
          <a:srgbClr val="DBDBDB"/>
        </a:solidFill>
        <a:ln w="6350" cmpd="sng">
          <a:no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en-US" sz="1000" b="0">
              <a:solidFill>
                <a:schemeClr val="tx1"/>
              </a:solidFill>
              <a:latin typeface="Arial" pitchFamily="34" charset="0"/>
              <a:cs typeface="Arial" pitchFamily="34" charset="0"/>
            </a:rPr>
            <a:t>Clear</a:t>
          </a:r>
        </a:p>
      </xdr:txBody>
    </xdr:sp>
    <xdr:clientData/>
  </xdr:twoCellAnchor>
  <xdr:twoCellAnchor>
    <xdr:from>
      <xdr:col>4</xdr:col>
      <xdr:colOff>381000</xdr:colOff>
      <xdr:row>0</xdr:row>
      <xdr:rowOff>28575</xdr:rowOff>
    </xdr:from>
    <xdr:to>
      <xdr:col>11</xdr:col>
      <xdr:colOff>247650</xdr:colOff>
      <xdr:row>0</xdr:row>
      <xdr:rowOff>600075</xdr:rowOff>
    </xdr:to>
    <xdr:grpSp>
      <xdr:nvGrpSpPr>
        <xdr:cNvPr id="10386" name="Group 34">
          <a:extLst>
            <a:ext uri="{FF2B5EF4-FFF2-40B4-BE49-F238E27FC236}">
              <a16:creationId xmlns:a16="http://schemas.microsoft.com/office/drawing/2014/main" id="{00000000-0008-0000-0900-000092280000}"/>
            </a:ext>
          </a:extLst>
        </xdr:cNvPr>
        <xdr:cNvGrpSpPr>
          <a:grpSpLocks/>
        </xdr:cNvGrpSpPr>
      </xdr:nvGrpSpPr>
      <xdr:grpSpPr bwMode="auto">
        <a:xfrm>
          <a:off x="3876675" y="28575"/>
          <a:ext cx="5886450" cy="571500"/>
          <a:chOff x="1008" y="255"/>
          <a:chExt cx="395" cy="60"/>
        </a:xfrm>
      </xdr:grpSpPr>
      <xdr:sp macro="" textlink="">
        <xdr:nvSpPr>
          <xdr:cNvPr id="10388" name="Rectangle 35">
            <a:extLst>
              <a:ext uri="{FF2B5EF4-FFF2-40B4-BE49-F238E27FC236}">
                <a16:creationId xmlns:a16="http://schemas.microsoft.com/office/drawing/2014/main" id="{00000000-0008-0000-0900-000094280000}"/>
              </a:ext>
            </a:extLst>
          </xdr:cNvPr>
          <xdr:cNvSpPr>
            <a:spLocks noChangeArrowheads="1"/>
          </xdr:cNvSpPr>
        </xdr:nvSpPr>
        <xdr:spPr bwMode="auto">
          <a:xfrm>
            <a:off x="1008" y="255"/>
            <a:ext cx="395" cy="60"/>
          </a:xfrm>
          <a:prstGeom prst="rect">
            <a:avLst/>
          </a:prstGeom>
          <a:solidFill>
            <a:srgbClr val="FFFFFF"/>
          </a:solidFill>
          <a:ln w="3175" algn="ctr">
            <a:solidFill>
              <a:srgbClr val="C0C0C0"/>
            </a:solidFill>
            <a:miter lim="800000"/>
            <a:headEnd/>
            <a:tailEnd/>
          </a:ln>
        </xdr:spPr>
      </xdr:sp>
      <xdr:sp macro="" textlink="">
        <xdr:nvSpPr>
          <xdr:cNvPr id="6" name="Rectangle 36">
            <a:extLst>
              <a:ext uri="{FF2B5EF4-FFF2-40B4-BE49-F238E27FC236}">
                <a16:creationId xmlns:a16="http://schemas.microsoft.com/office/drawing/2014/main" id="{00000000-0008-0000-0900-00000600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7" name="Rectangle 37">
            <a:extLst>
              <a:ext uri="{FF2B5EF4-FFF2-40B4-BE49-F238E27FC236}">
                <a16:creationId xmlns:a16="http://schemas.microsoft.com/office/drawing/2014/main" id="{00000000-0008-0000-0900-00000700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8" name="Rectangle 38">
            <a:extLst>
              <a:ext uri="{FF2B5EF4-FFF2-40B4-BE49-F238E27FC236}">
                <a16:creationId xmlns:a16="http://schemas.microsoft.com/office/drawing/2014/main" id="{00000000-0008-0000-0900-00000800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9" name="Rectangle 39">
            <a:extLst>
              <a:ext uri="{FF2B5EF4-FFF2-40B4-BE49-F238E27FC236}">
                <a16:creationId xmlns:a16="http://schemas.microsoft.com/office/drawing/2014/main" id="{00000000-0008-0000-0900-000009000000}"/>
              </a:ext>
            </a:extLst>
          </xdr:cNvPr>
          <xdr:cNvSpPr>
            <a:spLocks noChangeArrowheads="1"/>
          </xdr:cNvSpPr>
        </xdr:nvSpPr>
        <xdr:spPr bwMode="auto">
          <a:xfrm>
            <a:off x="1164" y="256"/>
            <a:ext cx="81"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oneCellAnchor>
    <xdr:from>
      <xdr:col>0</xdr:col>
      <xdr:colOff>219075</xdr:colOff>
      <xdr:row>0</xdr:row>
      <xdr:rowOff>0</xdr:rowOff>
    </xdr:from>
    <xdr:ext cx="3011583" cy="607694"/>
    <xdr:pic>
      <xdr:nvPicPr>
        <xdr:cNvPr id="10" name="Picture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0"/>
          <a:ext cx="3011583" cy="607694"/>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xdr:from>
      <xdr:col>3</xdr:col>
      <xdr:colOff>9646</xdr:colOff>
      <xdr:row>80</xdr:row>
      <xdr:rowOff>106680</xdr:rowOff>
    </xdr:from>
    <xdr:to>
      <xdr:col>4</xdr:col>
      <xdr:colOff>615578</xdr:colOff>
      <xdr:row>80</xdr:row>
      <xdr:rowOff>115747</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flipV="1">
          <a:off x="2204206" y="15346680"/>
          <a:ext cx="1337452" cy="9067"/>
        </a:xfrm>
        <a:prstGeom prst="line">
          <a:avLst/>
        </a:prstGeom>
        <a:ln w="127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598665</xdr:colOff>
      <xdr:row>81</xdr:row>
      <xdr:rowOff>188451</xdr:rowOff>
    </xdr:from>
    <xdr:to>
      <xdr:col>4</xdr:col>
      <xdr:colOff>598665</xdr:colOff>
      <xdr:row>82</xdr:row>
      <xdr:rowOff>182879</xdr:rowOff>
    </xdr:to>
    <xdr:cxnSp macro="">
      <xdr:nvCxnSpPr>
        <xdr:cNvPr id="3" name="Straight Arrow Connector 2">
          <a:extLst>
            <a:ext uri="{FF2B5EF4-FFF2-40B4-BE49-F238E27FC236}">
              <a16:creationId xmlns:a16="http://schemas.microsoft.com/office/drawing/2014/main" id="{00000000-0008-0000-0A00-000003000000}"/>
            </a:ext>
          </a:extLst>
        </xdr:cNvPr>
        <xdr:cNvCxnSpPr/>
      </xdr:nvCxnSpPr>
      <xdr:spPr>
        <a:xfrm flipV="1">
          <a:off x="3524745" y="15618951"/>
          <a:ext cx="0" cy="184928"/>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634880</xdr:colOff>
      <xdr:row>83</xdr:row>
      <xdr:rowOff>167640</xdr:rowOff>
    </xdr:from>
    <xdr:to>
      <xdr:col>4</xdr:col>
      <xdr:colOff>642500</xdr:colOff>
      <xdr:row>85</xdr:row>
      <xdr:rowOff>15240</xdr:rowOff>
    </xdr:to>
    <xdr:cxnSp macro="">
      <xdr:nvCxnSpPr>
        <xdr:cNvPr id="4" name="Straight Arrow Connector 3">
          <a:extLst>
            <a:ext uri="{FF2B5EF4-FFF2-40B4-BE49-F238E27FC236}">
              <a16:creationId xmlns:a16="http://schemas.microsoft.com/office/drawing/2014/main" id="{00000000-0008-0000-0A00-000004000000}"/>
            </a:ext>
          </a:extLst>
        </xdr:cNvPr>
        <xdr:cNvCxnSpPr/>
      </xdr:nvCxnSpPr>
      <xdr:spPr>
        <a:xfrm>
          <a:off x="3560960" y="15979140"/>
          <a:ext cx="7620" cy="228600"/>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634880</xdr:colOff>
      <xdr:row>85</xdr:row>
      <xdr:rowOff>167640</xdr:rowOff>
    </xdr:from>
    <xdr:to>
      <xdr:col>4</xdr:col>
      <xdr:colOff>642500</xdr:colOff>
      <xdr:row>87</xdr:row>
      <xdr:rowOff>15240</xdr:rowOff>
    </xdr:to>
    <xdr:cxnSp macro="">
      <xdr:nvCxnSpPr>
        <xdr:cNvPr id="5" name="Straight Arrow Connector 4">
          <a:extLst>
            <a:ext uri="{FF2B5EF4-FFF2-40B4-BE49-F238E27FC236}">
              <a16:creationId xmlns:a16="http://schemas.microsoft.com/office/drawing/2014/main" id="{00000000-0008-0000-0A00-000005000000}"/>
            </a:ext>
          </a:extLst>
        </xdr:cNvPr>
        <xdr:cNvCxnSpPr/>
      </xdr:nvCxnSpPr>
      <xdr:spPr>
        <a:xfrm>
          <a:off x="3560960" y="16360140"/>
          <a:ext cx="7620" cy="228600"/>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634880</xdr:colOff>
      <xdr:row>87</xdr:row>
      <xdr:rowOff>167640</xdr:rowOff>
    </xdr:from>
    <xdr:to>
      <xdr:col>4</xdr:col>
      <xdr:colOff>642500</xdr:colOff>
      <xdr:row>89</xdr:row>
      <xdr:rowOff>15240</xdr:rowOff>
    </xdr:to>
    <xdr:cxnSp macro="">
      <xdr:nvCxnSpPr>
        <xdr:cNvPr id="6" name="Straight Arrow Connector 5">
          <a:extLst>
            <a:ext uri="{FF2B5EF4-FFF2-40B4-BE49-F238E27FC236}">
              <a16:creationId xmlns:a16="http://schemas.microsoft.com/office/drawing/2014/main" id="{00000000-0008-0000-0A00-000006000000}"/>
            </a:ext>
          </a:extLst>
        </xdr:cNvPr>
        <xdr:cNvCxnSpPr/>
      </xdr:nvCxnSpPr>
      <xdr:spPr>
        <a:xfrm>
          <a:off x="3560960" y="16741140"/>
          <a:ext cx="7620" cy="228600"/>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21162</xdr:colOff>
      <xdr:row>0</xdr:row>
      <xdr:rowOff>26895</xdr:rowOff>
    </xdr:from>
    <xdr:ext cx="3011583" cy="607694"/>
    <xdr:pic>
      <xdr:nvPicPr>
        <xdr:cNvPr id="7" name="Picture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9829" y="26895"/>
          <a:ext cx="3011583" cy="607694"/>
        </a:xfrm>
        <a:prstGeom prst="rect">
          <a:avLst/>
        </a:prstGeom>
      </xdr:spPr>
    </xdr:pic>
    <xdr:clientData/>
  </xdr:oneCellAnchor>
  <xdr:twoCellAnchor>
    <xdr:from>
      <xdr:col>10</xdr:col>
      <xdr:colOff>46892</xdr:colOff>
      <xdr:row>0</xdr:row>
      <xdr:rowOff>44817</xdr:rowOff>
    </xdr:from>
    <xdr:to>
      <xdr:col>20</xdr:col>
      <xdr:colOff>654108</xdr:colOff>
      <xdr:row>0</xdr:row>
      <xdr:rowOff>614412</xdr:rowOff>
    </xdr:to>
    <xdr:grpSp>
      <xdr:nvGrpSpPr>
        <xdr:cNvPr id="8" name="Group 34">
          <a:extLst>
            <a:ext uri="{FF2B5EF4-FFF2-40B4-BE49-F238E27FC236}">
              <a16:creationId xmlns:a16="http://schemas.microsoft.com/office/drawing/2014/main" id="{00000000-0008-0000-0A00-000008000000}"/>
            </a:ext>
          </a:extLst>
        </xdr:cNvPr>
        <xdr:cNvGrpSpPr>
          <a:grpSpLocks/>
        </xdr:cNvGrpSpPr>
      </xdr:nvGrpSpPr>
      <xdr:grpSpPr bwMode="auto">
        <a:xfrm>
          <a:off x="6746142" y="44817"/>
          <a:ext cx="6438633" cy="569595"/>
          <a:chOff x="1001" y="255"/>
          <a:chExt cx="395" cy="60"/>
        </a:xfrm>
      </xdr:grpSpPr>
      <xdr:sp macro="" textlink="">
        <xdr:nvSpPr>
          <xdr:cNvPr id="9" name="Rectangle 35">
            <a:extLst>
              <a:ext uri="{FF2B5EF4-FFF2-40B4-BE49-F238E27FC236}">
                <a16:creationId xmlns:a16="http://schemas.microsoft.com/office/drawing/2014/main" id="{00000000-0008-0000-0A00-000009000000}"/>
              </a:ext>
            </a:extLst>
          </xdr:cNvPr>
          <xdr:cNvSpPr>
            <a:spLocks noChangeArrowheads="1"/>
          </xdr:cNvSpPr>
        </xdr:nvSpPr>
        <xdr:spPr bwMode="auto">
          <a:xfrm>
            <a:off x="1001" y="255"/>
            <a:ext cx="395" cy="60"/>
          </a:xfrm>
          <a:prstGeom prst="rect">
            <a:avLst/>
          </a:prstGeom>
          <a:solidFill>
            <a:srgbClr val="FFFFFF"/>
          </a:solidFill>
          <a:ln w="3175" algn="ctr">
            <a:solidFill>
              <a:srgbClr val="C0C0C0"/>
            </a:solidFill>
            <a:miter lim="800000"/>
            <a:headEnd/>
            <a:tailEnd/>
          </a:ln>
        </xdr:spPr>
      </xdr:sp>
      <xdr:sp macro="" textlink="">
        <xdr:nvSpPr>
          <xdr:cNvPr id="10" name="Rectangle 36">
            <a:extLst>
              <a:ext uri="{FF2B5EF4-FFF2-40B4-BE49-F238E27FC236}">
                <a16:creationId xmlns:a16="http://schemas.microsoft.com/office/drawing/2014/main" id="{00000000-0008-0000-0A00-00000A000000}"/>
              </a:ext>
            </a:extLst>
          </xdr:cNvPr>
          <xdr:cNvSpPr>
            <a:spLocks noChangeArrowheads="1"/>
          </xdr:cNvSpPr>
        </xdr:nvSpPr>
        <xdr:spPr bwMode="auto">
          <a:xfrm>
            <a:off x="1018" y="277"/>
            <a:ext cx="123" cy="24"/>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Input Cells</a:t>
            </a:r>
          </a:p>
        </xdr:txBody>
      </xdr:sp>
      <xdr:sp macro="" textlink="">
        <xdr:nvSpPr>
          <xdr:cNvPr id="11" name="Rectangle 37">
            <a:extLst>
              <a:ext uri="{FF2B5EF4-FFF2-40B4-BE49-F238E27FC236}">
                <a16:creationId xmlns:a16="http://schemas.microsoft.com/office/drawing/2014/main" id="{00000000-0008-0000-0A00-00000B000000}"/>
              </a:ext>
            </a:extLst>
          </xdr:cNvPr>
          <xdr:cNvSpPr>
            <a:spLocks noChangeArrowheads="1"/>
          </xdr:cNvSpPr>
        </xdr:nvSpPr>
        <xdr:spPr bwMode="auto">
          <a:xfrm>
            <a:off x="1143" y="277"/>
            <a:ext cx="123" cy="24"/>
          </a:xfrm>
          <a:prstGeom prst="rect">
            <a:avLst/>
          </a:prstGeom>
          <a:solidFill>
            <a:srgbClr val="CBE7CC"/>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Formula Cells</a:t>
            </a:r>
          </a:p>
        </xdr:txBody>
      </xdr:sp>
      <xdr:sp macro="" textlink="">
        <xdr:nvSpPr>
          <xdr:cNvPr id="12" name="Rectangle 38">
            <a:extLst>
              <a:ext uri="{FF2B5EF4-FFF2-40B4-BE49-F238E27FC236}">
                <a16:creationId xmlns:a16="http://schemas.microsoft.com/office/drawing/2014/main" id="{00000000-0008-0000-0A00-00000C000000}"/>
              </a:ext>
            </a:extLst>
          </xdr:cNvPr>
          <xdr:cNvSpPr>
            <a:spLocks noChangeArrowheads="1"/>
          </xdr:cNvSpPr>
        </xdr:nvSpPr>
        <xdr:spPr bwMode="auto">
          <a:xfrm>
            <a:off x="1268" y="277"/>
            <a:ext cx="123" cy="24"/>
          </a:xfrm>
          <a:prstGeom prst="rect">
            <a:avLst/>
          </a:prstGeom>
          <a:solidFill>
            <a:srgbClr val="BCCCE4"/>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Description Cells</a:t>
            </a:r>
          </a:p>
        </xdr:txBody>
      </xdr:sp>
      <xdr:sp macro="" textlink="">
        <xdr:nvSpPr>
          <xdr:cNvPr id="13" name="Rectangle 39">
            <a:extLst>
              <a:ext uri="{FF2B5EF4-FFF2-40B4-BE49-F238E27FC236}">
                <a16:creationId xmlns:a16="http://schemas.microsoft.com/office/drawing/2014/main" id="{00000000-0008-0000-0A00-00000D000000}"/>
              </a:ext>
            </a:extLst>
          </xdr:cNvPr>
          <xdr:cNvSpPr>
            <a:spLocks noChangeArrowheads="1"/>
          </xdr:cNvSpPr>
        </xdr:nvSpPr>
        <xdr:spPr bwMode="auto">
          <a:xfrm>
            <a:off x="1164" y="256"/>
            <a:ext cx="80" cy="14"/>
          </a:xfrm>
          <a:prstGeom prst="rect">
            <a:avLst/>
          </a:prstGeom>
          <a:solidFill>
            <a:srgbClr val="FFFFFF"/>
          </a:solidFill>
          <a:ln w="9525" algn="ctr">
            <a:noFill/>
            <a:miter lim="800000"/>
            <a:headEnd/>
            <a:tailEnd/>
          </a:ln>
          <a:effectLst/>
        </xdr:spPr>
        <xdr:txBody>
          <a:bodyPr vertOverflow="clip" wrap="square" lIns="0" tIns="0" rIns="0" bIns="0" anchor="ctr" upright="1"/>
          <a:lstStyle/>
          <a:p>
            <a:pPr algn="ctr" rtl="1">
              <a:defRPr sz="1000"/>
            </a:pPr>
            <a:r>
              <a:rPr lang="en-US" sz="800" b="1" i="0" strike="noStrike">
                <a:solidFill>
                  <a:srgbClr val="333333"/>
                </a:solidFill>
                <a:latin typeface="Arial"/>
                <a:cs typeface="Arial"/>
              </a:rPr>
              <a:t>Legend</a:t>
            </a:r>
          </a:p>
        </xdr:txBody>
      </xdr:sp>
    </xdr:grpSp>
    <xdr:clientData/>
  </xdr:twoCellAnchor>
  <xdr:twoCellAnchor>
    <xdr:from>
      <xdr:col>4</xdr:col>
      <xdr:colOff>617314</xdr:colOff>
      <xdr:row>79</xdr:row>
      <xdr:rowOff>9646</xdr:rowOff>
    </xdr:from>
    <xdr:to>
      <xdr:col>4</xdr:col>
      <xdr:colOff>626960</xdr:colOff>
      <xdr:row>80</xdr:row>
      <xdr:rowOff>106101</xdr:rowOff>
    </xdr:to>
    <xdr:cxnSp macro="">
      <xdr:nvCxnSpPr>
        <xdr:cNvPr id="14" name="Straight Arrow Connector 13">
          <a:extLst>
            <a:ext uri="{FF2B5EF4-FFF2-40B4-BE49-F238E27FC236}">
              <a16:creationId xmlns:a16="http://schemas.microsoft.com/office/drawing/2014/main" id="{00000000-0008-0000-0A00-00000E000000}"/>
            </a:ext>
          </a:extLst>
        </xdr:cNvPr>
        <xdr:cNvCxnSpPr/>
      </xdr:nvCxnSpPr>
      <xdr:spPr>
        <a:xfrm flipV="1">
          <a:off x="3543394" y="15059146"/>
          <a:ext cx="9646" cy="286955"/>
        </a:xfrm>
        <a:prstGeom prst="straightConnector1">
          <a:avLst/>
        </a:prstGeom>
        <a:ln w="12700">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163975</xdr:colOff>
      <xdr:row>1</xdr:row>
      <xdr:rowOff>9646</xdr:rowOff>
    </xdr:from>
    <xdr:to>
      <xdr:col>14</xdr:col>
      <xdr:colOff>878044</xdr:colOff>
      <xdr:row>2</xdr:row>
      <xdr:rowOff>44572</xdr:rowOff>
    </xdr:to>
    <xdr:sp macro="[0]!_xludf.Clear" textlink="">
      <xdr:nvSpPr>
        <xdr:cNvPr id="15" name="Rectangle 36">
          <a:extLst>
            <a:ext uri="{FF2B5EF4-FFF2-40B4-BE49-F238E27FC236}">
              <a16:creationId xmlns:a16="http://schemas.microsoft.com/office/drawing/2014/main" id="{00000000-0008-0000-0A00-00000F000000}"/>
            </a:ext>
          </a:extLst>
        </xdr:cNvPr>
        <xdr:cNvSpPr>
          <a:spLocks noChangeArrowheads="1"/>
        </xdr:cNvSpPr>
      </xdr:nvSpPr>
      <xdr:spPr bwMode="auto">
        <a:xfrm>
          <a:off x="7706810" y="675190"/>
          <a:ext cx="1910120" cy="237483"/>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Clear</a:t>
          </a:r>
        </a:p>
      </xdr:txBody>
    </xdr:sp>
    <xdr:clientData/>
  </xdr:twoCellAnchor>
  <xdr:twoCellAnchor>
    <xdr:from>
      <xdr:col>15</xdr:col>
      <xdr:colOff>55943</xdr:colOff>
      <xdr:row>1</xdr:row>
      <xdr:rowOff>17363</xdr:rowOff>
    </xdr:from>
    <xdr:to>
      <xdr:col>18</xdr:col>
      <xdr:colOff>586749</xdr:colOff>
      <xdr:row>2</xdr:row>
      <xdr:rowOff>52289</xdr:rowOff>
    </xdr:to>
    <xdr:sp macro="[0]!Recalc" textlink="">
      <xdr:nvSpPr>
        <xdr:cNvPr id="16" name="Rectangle 36">
          <a:extLst>
            <a:ext uri="{FF2B5EF4-FFF2-40B4-BE49-F238E27FC236}">
              <a16:creationId xmlns:a16="http://schemas.microsoft.com/office/drawing/2014/main" id="{00000000-0008-0000-0A00-000010000000}"/>
            </a:ext>
          </a:extLst>
        </xdr:cNvPr>
        <xdr:cNvSpPr>
          <a:spLocks noChangeArrowheads="1"/>
        </xdr:cNvSpPr>
      </xdr:nvSpPr>
      <xdr:spPr bwMode="auto">
        <a:xfrm>
          <a:off x="9826905" y="682907"/>
          <a:ext cx="1910122" cy="237483"/>
        </a:xfrm>
        <a:prstGeom prst="rect">
          <a:avLst/>
        </a:prstGeom>
        <a:solidFill>
          <a:srgbClr val="DBDBDB"/>
        </a:solidFill>
        <a:ln w="9525" algn="ctr">
          <a:noFill/>
          <a:miter lim="800000"/>
          <a:headEnd/>
          <a:tailEnd/>
        </a:ln>
        <a:effectLst/>
      </xdr:spPr>
      <xdr:txBody>
        <a:bodyPr vertOverflow="clip" wrap="square" lIns="27432" tIns="22860" rIns="27432" bIns="22860" anchor="ctr" upright="1"/>
        <a:lstStyle/>
        <a:p>
          <a:pPr algn="ctr" rtl="1">
            <a:defRPr sz="1000"/>
          </a:pPr>
          <a:r>
            <a:rPr lang="en-US" sz="1000" b="0" i="0" strike="noStrike">
              <a:solidFill>
                <a:srgbClr val="333333"/>
              </a:solidFill>
              <a:latin typeface="Arial"/>
              <a:cs typeface="Arial"/>
            </a:rPr>
            <a:t>Calculate</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tabColor indexed="17"/>
    <pageSetUpPr fitToPage="1"/>
  </sheetPr>
  <dimension ref="A1:A4"/>
  <sheetViews>
    <sheetView showGridLines="0" showRowColHeaders="0" workbookViewId="0">
      <selection activeCell="M108" sqref="M108"/>
    </sheetView>
  </sheetViews>
  <sheetFormatPr defaultColWidth="9.140625" defaultRowHeight="12.75" x14ac:dyDescent="0.2"/>
  <cols>
    <col min="1" max="1" width="1" customWidth="1"/>
    <col min="2" max="2" width="8.42578125" customWidth="1"/>
  </cols>
  <sheetData>
    <row r="1" ht="6.75" customHeight="1" x14ac:dyDescent="0.2"/>
    <row r="2" ht="6.75" customHeight="1" x14ac:dyDescent="0.2"/>
    <row r="3" ht="6.75" customHeight="1" x14ac:dyDescent="0.2"/>
    <row r="4" ht="5.25" customHeight="1" x14ac:dyDescent="0.2"/>
  </sheetData>
  <sheetProtection sheet="1" objects="1" scenarios="1" selectLockedCells="1" selectUnlockedCells="1"/>
  <phoneticPr fontId="0" type="noConversion"/>
  <pageMargins left="0.75" right="0.75" top="1" bottom="1" header="0.5" footer="0.5"/>
  <pageSetup scale="67" orientation="landscape" horizontalDpi="4294967294" verticalDpi="300"/>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37"/>
    <pageSetUpPr fitToPage="1"/>
  </sheetPr>
  <dimension ref="E109:E129"/>
  <sheetViews>
    <sheetView showGridLines="0" showRowColHeaders="0" workbookViewId="0">
      <selection activeCell="B1" sqref="B1:R42"/>
    </sheetView>
  </sheetViews>
  <sheetFormatPr defaultColWidth="9.140625" defaultRowHeight="12.75" x14ac:dyDescent="0.2"/>
  <sheetData>
    <row r="109" spans="5:5" ht="15" x14ac:dyDescent="0.2">
      <c r="E109" s="161"/>
    </row>
    <row r="110" spans="5:5" x14ac:dyDescent="0.2">
      <c r="E110" s="191"/>
    </row>
    <row r="111" spans="5:5" ht="15" x14ac:dyDescent="0.2">
      <c r="E111" s="161"/>
    </row>
    <row r="112" spans="5:5" x14ac:dyDescent="0.2">
      <c r="E112" s="191"/>
    </row>
    <row r="113" spans="5:5" ht="15" x14ac:dyDescent="0.2">
      <c r="E113" s="161"/>
    </row>
    <row r="114" spans="5:5" x14ac:dyDescent="0.2">
      <c r="E114" s="191"/>
    </row>
    <row r="115" spans="5:5" ht="15" x14ac:dyDescent="0.2">
      <c r="E115" s="161"/>
    </row>
    <row r="116" spans="5:5" x14ac:dyDescent="0.2">
      <c r="E116" s="191"/>
    </row>
    <row r="117" spans="5:5" ht="15" x14ac:dyDescent="0.2">
      <c r="E117" s="161"/>
    </row>
    <row r="118" spans="5:5" ht="15" x14ac:dyDescent="0.2">
      <c r="E118" s="161"/>
    </row>
    <row r="119" spans="5:5" ht="15" x14ac:dyDescent="0.2">
      <c r="E119" s="161"/>
    </row>
    <row r="120" spans="5:5" x14ac:dyDescent="0.2">
      <c r="E120" s="191"/>
    </row>
    <row r="121" spans="5:5" ht="15" x14ac:dyDescent="0.2">
      <c r="E121" s="161"/>
    </row>
    <row r="122" spans="5:5" x14ac:dyDescent="0.2">
      <c r="E122" s="191"/>
    </row>
    <row r="123" spans="5:5" ht="15" x14ac:dyDescent="0.2">
      <c r="E123" s="161"/>
    </row>
    <row r="124" spans="5:5" x14ac:dyDescent="0.2">
      <c r="E124" s="191"/>
    </row>
    <row r="125" spans="5:5" ht="15" x14ac:dyDescent="0.2">
      <c r="E125" s="161"/>
    </row>
    <row r="126" spans="5:5" x14ac:dyDescent="0.2">
      <c r="E126" s="191"/>
    </row>
    <row r="127" spans="5:5" ht="15" x14ac:dyDescent="0.2">
      <c r="E127" s="161"/>
    </row>
    <row r="128" spans="5:5" x14ac:dyDescent="0.2">
      <c r="E128" s="191"/>
    </row>
    <row r="129" spans="5:5" ht="15" x14ac:dyDescent="0.2">
      <c r="E129" s="192"/>
    </row>
  </sheetData>
  <sheetProtection sheet="1" objects="1" scenarios="1" selectLockedCells="1" selectUnlockedCells="1"/>
  <phoneticPr fontId="0" type="noConversion"/>
  <conditionalFormatting sqref="E119">
    <cfRule type="expression" dxfId="18" priority="9">
      <formula>$G$2=$B$19</formula>
    </cfRule>
  </conditionalFormatting>
  <conditionalFormatting sqref="E121">
    <cfRule type="expression" dxfId="17" priority="8">
      <formula>$G$2=$B$21</formula>
    </cfRule>
  </conditionalFormatting>
  <conditionalFormatting sqref="E127">
    <cfRule type="expression" dxfId="16" priority="7">
      <formula>$G$2=$B$27</formula>
    </cfRule>
  </conditionalFormatting>
  <conditionalFormatting sqref="E123">
    <cfRule type="expression" dxfId="15" priority="6">
      <formula>$G$2=$B$23</formula>
    </cfRule>
  </conditionalFormatting>
  <conditionalFormatting sqref="E117">
    <cfRule type="expression" dxfId="14" priority="5">
      <formula>$G$2=$B$17</formula>
    </cfRule>
  </conditionalFormatting>
  <conditionalFormatting sqref="E115">
    <cfRule type="expression" dxfId="13" priority="4">
      <formula>$G$2=$B$15</formula>
    </cfRule>
  </conditionalFormatting>
  <conditionalFormatting sqref="E113">
    <cfRule type="expression" dxfId="12" priority="3">
      <formula>$G$2=$B$13</formula>
    </cfRule>
  </conditionalFormatting>
  <conditionalFormatting sqref="E111">
    <cfRule type="expression" dxfId="11" priority="2">
      <formula>$G$2=$B$11</formula>
    </cfRule>
  </conditionalFormatting>
  <conditionalFormatting sqref="E125">
    <cfRule type="expression" dxfId="10" priority="1">
      <formula>$G$2=$B$25</formula>
    </cfRule>
  </conditionalFormatting>
  <pageMargins left="0.75" right="0.75" top="1" bottom="1" header="0.5" footer="0.5"/>
  <pageSetup scale="79" orientation="landscape" horizontalDpi="4294967293" verticalDpi="4294967293"/>
  <headerFooter alignWithMargins="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indexed="37"/>
    <pageSetUpPr fitToPage="1"/>
  </sheetPr>
  <dimension ref="A1"/>
  <sheetViews>
    <sheetView showGridLines="0" showRowColHeaders="0" workbookViewId="0">
      <selection sqref="A1:Q41"/>
    </sheetView>
  </sheetViews>
  <sheetFormatPr defaultColWidth="9.140625" defaultRowHeight="12.75" x14ac:dyDescent="0.2"/>
  <sheetData/>
  <sheetProtection sheet="1" objects="1" scenarios="1" selectLockedCells="1" selectUnlockedCells="1"/>
  <phoneticPr fontId="0" type="noConversion"/>
  <pageMargins left="0.75" right="0.75" top="1" bottom="1" header="0.5" footer="0.5"/>
  <pageSetup scale="79" orientation="landscape" horizontalDpi="4294967293" verticalDpi="0"/>
  <headerFooter alignWithMargins="0"/>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indexed="10"/>
  </sheetPr>
  <dimension ref="A1:K17"/>
  <sheetViews>
    <sheetView showGridLines="0" showRowColHeaders="0" showZeros="0" tabSelected="1" workbookViewId="0">
      <selection activeCell="C8" sqref="C8"/>
    </sheetView>
  </sheetViews>
  <sheetFormatPr defaultColWidth="9.140625" defaultRowHeight="12.75" x14ac:dyDescent="0.2"/>
  <cols>
    <col min="1" max="1" width="3.5703125" style="43" customWidth="1"/>
    <col min="2" max="2" width="18" style="43" customWidth="1"/>
    <col min="3" max="3" width="25.5703125" style="43" customWidth="1"/>
    <col min="4" max="4" width="9.42578125" style="43" customWidth="1"/>
    <col min="5" max="5" width="9.140625" style="43"/>
    <col min="6" max="6" width="25.5703125" style="43" customWidth="1"/>
    <col min="7" max="7" width="4.5703125" style="43" customWidth="1"/>
    <col min="8" max="8" width="9.140625" style="43"/>
    <col min="9" max="9" width="25.5703125" style="43" customWidth="1"/>
    <col min="10" max="16384" width="9.140625" style="43"/>
  </cols>
  <sheetData>
    <row r="1" spans="1:11" s="13" customFormat="1" ht="48.75" customHeight="1" x14ac:dyDescent="0.2"/>
    <row r="2" spans="1:11" s="30" customFormat="1" ht="34.5" customHeight="1" x14ac:dyDescent="0.2">
      <c r="A2" s="13"/>
      <c r="B2" s="208" t="str">
        <f ca="1">CONCATENATE("CCIM Financial Calculator-",TEXT(TODAY(),"m/d/yyyy"))</f>
        <v>CCIM Financial Calculator-12/25/2024</v>
      </c>
      <c r="C2" s="208"/>
      <c r="D2" s="208"/>
      <c r="E2" s="208"/>
      <c r="F2" s="208"/>
      <c r="G2" s="209"/>
      <c r="H2" s="14"/>
      <c r="I2" s="14"/>
    </row>
    <row r="3" spans="1:11" s="32" customFormat="1" ht="30" customHeight="1" x14ac:dyDescent="0.2">
      <c r="A3" s="30"/>
      <c r="B3" s="207" t="s">
        <v>36</v>
      </c>
      <c r="C3" s="207"/>
      <c r="D3" s="207"/>
      <c r="E3" s="207"/>
      <c r="F3" s="207"/>
      <c r="G3" s="207"/>
      <c r="H3" s="207"/>
      <c r="I3" s="207"/>
    </row>
    <row r="4" spans="1:11" s="32" customFormat="1" ht="3" customHeight="1" x14ac:dyDescent="0.2">
      <c r="B4" s="31"/>
      <c r="C4" s="31"/>
      <c r="D4" s="31"/>
      <c r="E4" s="31"/>
      <c r="F4" s="31"/>
      <c r="G4" s="31"/>
      <c r="H4" s="31"/>
      <c r="I4" s="31"/>
    </row>
    <row r="5" spans="1:11" s="37" customFormat="1" ht="20.25" x14ac:dyDescent="0.2">
      <c r="A5" s="32"/>
      <c r="B5" s="201" t="s">
        <v>8</v>
      </c>
      <c r="C5" s="202"/>
      <c r="D5" s="33"/>
      <c r="E5" s="34"/>
      <c r="F5" s="34"/>
      <c r="G5" s="35"/>
      <c r="H5" s="35"/>
      <c r="I5" s="35"/>
      <c r="J5" s="36"/>
    </row>
    <row r="6" spans="1:11" ht="18.75" customHeight="1" x14ac:dyDescent="0.35">
      <c r="A6" s="37"/>
      <c r="B6" s="203"/>
      <c r="C6" s="204"/>
      <c r="D6" s="83" t="str">
        <f>IF(C15&gt;0,"BOP","EOP")</f>
        <v>EOP</v>
      </c>
      <c r="E6" s="39"/>
      <c r="F6" s="39"/>
      <c r="G6" s="39"/>
      <c r="H6" s="40"/>
      <c r="I6" s="41"/>
      <c r="J6" s="42"/>
    </row>
    <row r="7" spans="1:11" ht="18.75" customHeight="1" x14ac:dyDescent="0.3">
      <c r="B7" s="205"/>
      <c r="C7" s="206"/>
      <c r="D7" s="84" t="str">
        <f>IF(C15=0,"0","1")</f>
        <v>0</v>
      </c>
      <c r="E7" s="85" t="s">
        <v>37</v>
      </c>
      <c r="F7" s="98">
        <f>IF(C15=1,C13,C12)</f>
        <v>0</v>
      </c>
      <c r="G7" s="44"/>
      <c r="H7" s="40"/>
      <c r="I7" s="41"/>
      <c r="J7" s="42"/>
    </row>
    <row r="8" spans="1:11" ht="20.25" x14ac:dyDescent="0.3">
      <c r="B8" s="80" t="s">
        <v>0</v>
      </c>
      <c r="C8" s="95">
        <v>0</v>
      </c>
      <c r="D8" s="84" t="str">
        <f>IF(C15=1,"2","1")</f>
        <v>1</v>
      </c>
      <c r="E8" s="85" t="s">
        <v>38</v>
      </c>
      <c r="F8" s="98">
        <f>C13</f>
        <v>0</v>
      </c>
      <c r="G8" s="44"/>
      <c r="H8" s="40"/>
      <c r="I8" s="41"/>
      <c r="J8" s="42"/>
    </row>
    <row r="9" spans="1:11" ht="20.25" x14ac:dyDescent="0.3">
      <c r="B9" s="80" t="s">
        <v>1</v>
      </c>
      <c r="C9" s="95">
        <v>12</v>
      </c>
      <c r="D9" s="38"/>
      <c r="E9" s="39"/>
      <c r="F9" s="45"/>
      <c r="G9" s="39"/>
      <c r="H9" s="40"/>
      <c r="I9" s="41"/>
      <c r="J9" s="42"/>
    </row>
    <row r="10" spans="1:11" ht="20.25" x14ac:dyDescent="0.3">
      <c r="B10" s="80" t="s">
        <v>2</v>
      </c>
      <c r="C10" s="95">
        <f>C8*C9</f>
        <v>0</v>
      </c>
      <c r="D10" s="38"/>
      <c r="E10" s="39"/>
      <c r="F10" s="45"/>
      <c r="G10" s="39"/>
      <c r="H10" s="40"/>
      <c r="I10" s="41"/>
      <c r="J10" s="42"/>
    </row>
    <row r="11" spans="1:11" ht="20.25" x14ac:dyDescent="0.3">
      <c r="B11" s="80" t="s">
        <v>3</v>
      </c>
      <c r="C11" s="99">
        <v>0</v>
      </c>
      <c r="D11" s="38"/>
      <c r="E11" s="39"/>
      <c r="F11" s="45"/>
      <c r="G11" s="39"/>
      <c r="H11" s="46"/>
      <c r="I11" s="47"/>
      <c r="J11" s="48"/>
      <c r="K11" s="49"/>
    </row>
    <row r="12" spans="1:11" ht="20.25" x14ac:dyDescent="0.3">
      <c r="B12" s="80" t="s">
        <v>4</v>
      </c>
      <c r="C12" s="96">
        <v>0</v>
      </c>
      <c r="D12" s="97">
        <f>C10</f>
        <v>0</v>
      </c>
      <c r="E12" s="85" t="s">
        <v>38</v>
      </c>
      <c r="F12" s="98">
        <f>F8</f>
        <v>0</v>
      </c>
      <c r="G12" s="50" t="s">
        <v>7</v>
      </c>
      <c r="H12" s="86" t="s">
        <v>39</v>
      </c>
      <c r="I12" s="126">
        <f>C14</f>
        <v>0</v>
      </c>
      <c r="J12" s="51"/>
      <c r="K12" s="49"/>
    </row>
    <row r="13" spans="1:11" s="32" customFormat="1" ht="20.25" x14ac:dyDescent="0.3">
      <c r="A13" s="43"/>
      <c r="B13" s="80" t="s">
        <v>5</v>
      </c>
      <c r="C13" s="96">
        <v>0</v>
      </c>
      <c r="D13" s="52"/>
      <c r="E13" s="44"/>
      <c r="F13" s="44"/>
      <c r="G13" s="44"/>
      <c r="H13" s="44"/>
      <c r="I13" s="44"/>
      <c r="J13" s="51"/>
    </row>
    <row r="14" spans="1:11" ht="20.25" x14ac:dyDescent="0.3">
      <c r="A14" s="32"/>
      <c r="B14" s="102" t="s">
        <v>6</v>
      </c>
      <c r="C14" s="96">
        <v>0</v>
      </c>
      <c r="D14" s="53"/>
      <c r="E14" s="85" t="s">
        <v>40</v>
      </c>
      <c r="F14" s="100">
        <f>C11</f>
        <v>0</v>
      </c>
      <c r="G14" s="44"/>
      <c r="H14" s="40"/>
      <c r="I14" s="40"/>
      <c r="J14" s="42"/>
      <c r="K14" s="49"/>
    </row>
    <row r="15" spans="1:11" ht="20.25" x14ac:dyDescent="0.3">
      <c r="B15" s="81" t="s">
        <v>16</v>
      </c>
      <c r="C15" s="82">
        <v>0</v>
      </c>
      <c r="D15" s="54"/>
      <c r="E15" s="55"/>
      <c r="F15" s="55"/>
      <c r="G15" s="55"/>
      <c r="H15" s="56"/>
      <c r="I15" s="57"/>
      <c r="J15" s="58"/>
      <c r="K15" s="49"/>
    </row>
    <row r="16" spans="1:11" ht="15" x14ac:dyDescent="0.3">
      <c r="F16" s="49"/>
      <c r="H16" s="49"/>
    </row>
    <row r="17" spans="8:8" ht="15" x14ac:dyDescent="0.3">
      <c r="H17" s="49"/>
    </row>
  </sheetData>
  <sheetProtection sheet="1" objects="1" scenarios="1" selectLockedCells="1"/>
  <mergeCells count="3">
    <mergeCell ref="B5:C7"/>
    <mergeCell ref="B3:I3"/>
    <mergeCell ref="B2:G2"/>
  </mergeCells>
  <phoneticPr fontId="0" type="noConversion"/>
  <conditionalFormatting sqref="E5:F5">
    <cfRule type="cellIs" dxfId="9" priority="1" stopIfTrue="1" operator="equal">
      <formula>"Beginning of Period"</formula>
    </cfRule>
  </conditionalFormatting>
  <pageMargins left="0.75" right="0.75" top="1" bottom="1" header="0.5" footer="0.5"/>
  <pageSetup scale="79" orientation="landscape" horizontalDpi="4294967293" verticalDpi="300"/>
  <headerFooter alignWithMargins="0"/>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indexed="10"/>
  </sheetPr>
  <dimension ref="A1:I79"/>
  <sheetViews>
    <sheetView showGridLines="0" showRowColHeaders="0" showZeros="0" zoomScale="115" zoomScaleNormal="115" zoomScalePageLayoutView="115" workbookViewId="0">
      <selection activeCell="C6" sqref="C6"/>
    </sheetView>
  </sheetViews>
  <sheetFormatPr defaultColWidth="9.140625" defaultRowHeight="12.75" x14ac:dyDescent="0.2"/>
  <cols>
    <col min="1" max="1" width="3.5703125" customWidth="1"/>
    <col min="2" max="2" width="6" customWidth="1"/>
    <col min="3" max="3" width="26" customWidth="1"/>
    <col min="4" max="4" width="5.42578125" customWidth="1"/>
    <col min="5" max="5" width="26.5703125" customWidth="1"/>
    <col min="6" max="6" width="10.5703125" customWidth="1"/>
    <col min="7" max="7" width="35.42578125" customWidth="1"/>
    <col min="8" max="8" width="2.85546875" customWidth="1"/>
    <col min="9" max="9" width="35.85546875" customWidth="1"/>
  </cols>
  <sheetData>
    <row r="1" spans="1:9" ht="48.75" customHeight="1" x14ac:dyDescent="0.2">
      <c r="A1" s="213"/>
      <c r="B1" s="213"/>
      <c r="C1" s="213"/>
      <c r="D1" s="213"/>
      <c r="E1" s="213"/>
      <c r="F1" s="213"/>
      <c r="G1" s="213"/>
      <c r="H1" s="213"/>
      <c r="I1" s="213"/>
    </row>
    <row r="2" spans="1:9" ht="34.5" customHeight="1" x14ac:dyDescent="0.2">
      <c r="B2" s="208" t="str">
        <f ca="1">CONCATENATE("CCIM Financial Calculator-",TEXT(TODAY(),"m/d/yyyy"))</f>
        <v>CCIM Financial Calculator-12/25/2024</v>
      </c>
      <c r="C2" s="208"/>
      <c r="D2" s="208"/>
      <c r="E2" s="208"/>
      <c r="F2" s="208"/>
      <c r="G2" s="208"/>
    </row>
    <row r="3" spans="1:9" ht="30" customHeight="1" thickBot="1" x14ac:dyDescent="0.25">
      <c r="B3" s="214" t="s">
        <v>41</v>
      </c>
      <c r="C3" s="214"/>
      <c r="D3" s="214"/>
      <c r="E3" s="214"/>
      <c r="F3" s="214"/>
      <c r="G3" s="214"/>
    </row>
    <row r="4" spans="1:9" ht="30" customHeight="1" thickBot="1" x14ac:dyDescent="0.25">
      <c r="B4" s="146" t="s">
        <v>91</v>
      </c>
      <c r="C4" s="145"/>
      <c r="D4" s="144"/>
      <c r="E4" s="143"/>
      <c r="F4" s="127"/>
      <c r="G4" s="127"/>
    </row>
    <row r="5" spans="1:9" ht="20.100000000000001" customHeight="1" x14ac:dyDescent="0.2">
      <c r="B5" s="142" t="s">
        <v>13</v>
      </c>
      <c r="C5" s="141" t="s">
        <v>14</v>
      </c>
      <c r="D5" s="141" t="s">
        <v>7</v>
      </c>
      <c r="E5" s="140" t="s">
        <v>15</v>
      </c>
    </row>
    <row r="6" spans="1:9" ht="20.100000000000001" customHeight="1" x14ac:dyDescent="0.25">
      <c r="B6" s="139" t="s">
        <v>45</v>
      </c>
      <c r="C6" s="132"/>
      <c r="D6" s="138"/>
      <c r="E6" s="137"/>
      <c r="I6" s="13"/>
    </row>
    <row r="7" spans="1:9" ht="20.100000000000001" hidden="1" customHeight="1" x14ac:dyDescent="0.25">
      <c r="B7" s="135">
        <v>1</v>
      </c>
      <c r="C7" s="132"/>
      <c r="D7" s="136" t="str">
        <f t="shared" ref="D7:D26" si="0">IF(B7=$E$4,"+"," ")</f>
        <v xml:space="preserve"> </v>
      </c>
      <c r="E7" s="132"/>
    </row>
    <row r="8" spans="1:9" ht="20.100000000000001" hidden="1" customHeight="1" x14ac:dyDescent="0.25">
      <c r="B8" s="135">
        <v>2</v>
      </c>
      <c r="C8" s="132"/>
      <c r="D8" s="136" t="str">
        <f t="shared" si="0"/>
        <v xml:space="preserve"> </v>
      </c>
      <c r="E8" s="132"/>
    </row>
    <row r="9" spans="1:9" ht="20.100000000000001" hidden="1" customHeight="1" x14ac:dyDescent="0.25">
      <c r="B9" s="135">
        <v>3</v>
      </c>
      <c r="C9" s="132"/>
      <c r="D9" s="133" t="str">
        <f t="shared" si="0"/>
        <v xml:space="preserve"> </v>
      </c>
      <c r="E9" s="132"/>
    </row>
    <row r="10" spans="1:9" ht="20.100000000000001" hidden="1" customHeight="1" x14ac:dyDescent="0.25">
      <c r="B10" s="135">
        <v>4</v>
      </c>
      <c r="C10" s="132"/>
      <c r="D10" s="133" t="str">
        <f t="shared" si="0"/>
        <v xml:space="preserve"> </v>
      </c>
      <c r="E10" s="132"/>
    </row>
    <row r="11" spans="1:9" ht="20.100000000000001" hidden="1" customHeight="1" x14ac:dyDescent="0.25">
      <c r="B11" s="135">
        <v>5</v>
      </c>
      <c r="C11" s="132"/>
      <c r="D11" s="133" t="str">
        <f t="shared" si="0"/>
        <v xml:space="preserve"> </v>
      </c>
      <c r="E11" s="132"/>
    </row>
    <row r="12" spans="1:9" ht="20.100000000000001" hidden="1" customHeight="1" x14ac:dyDescent="0.25">
      <c r="B12" s="135">
        <v>6</v>
      </c>
      <c r="C12" s="132"/>
      <c r="D12" s="133" t="str">
        <f t="shared" si="0"/>
        <v xml:space="preserve"> </v>
      </c>
      <c r="E12" s="132"/>
    </row>
    <row r="13" spans="1:9" ht="20.100000000000001" hidden="1" customHeight="1" x14ac:dyDescent="0.25">
      <c r="B13" s="135">
        <v>7</v>
      </c>
      <c r="C13" s="132"/>
      <c r="D13" s="133" t="str">
        <f t="shared" si="0"/>
        <v xml:space="preserve"> </v>
      </c>
      <c r="E13" s="132"/>
    </row>
    <row r="14" spans="1:9" ht="20.100000000000001" hidden="1" customHeight="1" x14ac:dyDescent="0.25">
      <c r="B14" s="135">
        <v>8</v>
      </c>
      <c r="C14" s="132"/>
      <c r="D14" s="133" t="str">
        <f t="shared" si="0"/>
        <v xml:space="preserve"> </v>
      </c>
      <c r="E14" s="132"/>
    </row>
    <row r="15" spans="1:9" ht="20.100000000000001" hidden="1" customHeight="1" x14ac:dyDescent="0.25">
      <c r="B15" s="135">
        <v>9</v>
      </c>
      <c r="C15" s="132"/>
      <c r="D15" s="133" t="str">
        <f t="shared" si="0"/>
        <v xml:space="preserve"> </v>
      </c>
      <c r="E15" s="132"/>
    </row>
    <row r="16" spans="1:9" ht="20.100000000000001" hidden="1" customHeight="1" x14ac:dyDescent="0.25">
      <c r="B16" s="135">
        <v>10</v>
      </c>
      <c r="C16" s="132"/>
      <c r="D16" s="133" t="str">
        <f t="shared" si="0"/>
        <v xml:space="preserve"> </v>
      </c>
      <c r="E16" s="132"/>
    </row>
    <row r="17" spans="2:7" ht="18" hidden="1" x14ac:dyDescent="0.25">
      <c r="B17" s="135">
        <v>11</v>
      </c>
      <c r="C17" s="132"/>
      <c r="D17" s="133" t="str">
        <f t="shared" si="0"/>
        <v xml:space="preserve"> </v>
      </c>
      <c r="E17" s="132"/>
    </row>
    <row r="18" spans="2:7" ht="18" hidden="1" x14ac:dyDescent="0.25">
      <c r="B18" s="135">
        <v>12</v>
      </c>
      <c r="C18" s="132"/>
      <c r="D18" s="133" t="str">
        <f t="shared" si="0"/>
        <v xml:space="preserve"> </v>
      </c>
      <c r="E18" s="132"/>
    </row>
    <row r="19" spans="2:7" ht="18" hidden="1" x14ac:dyDescent="0.25">
      <c r="B19" s="135">
        <v>13</v>
      </c>
      <c r="C19" s="132"/>
      <c r="D19" s="133" t="str">
        <f t="shared" si="0"/>
        <v xml:space="preserve"> </v>
      </c>
      <c r="E19" s="132"/>
    </row>
    <row r="20" spans="2:7" ht="18" hidden="1" x14ac:dyDescent="0.25">
      <c r="B20" s="135">
        <v>14</v>
      </c>
      <c r="C20" s="132"/>
      <c r="D20" s="133" t="str">
        <f t="shared" si="0"/>
        <v xml:space="preserve"> </v>
      </c>
      <c r="E20" s="132"/>
    </row>
    <row r="21" spans="2:7" ht="18" hidden="1" x14ac:dyDescent="0.25">
      <c r="B21" s="135">
        <v>15</v>
      </c>
      <c r="C21" s="132"/>
      <c r="D21" s="133" t="str">
        <f t="shared" si="0"/>
        <v xml:space="preserve"> </v>
      </c>
      <c r="E21" s="132"/>
    </row>
    <row r="22" spans="2:7" ht="23.25" hidden="1" x14ac:dyDescent="0.35">
      <c r="B22" s="135">
        <v>16</v>
      </c>
      <c r="C22" s="132"/>
      <c r="D22" s="133" t="str">
        <f t="shared" si="0"/>
        <v xml:space="preserve"> </v>
      </c>
      <c r="E22" s="132"/>
      <c r="F22" s="12"/>
      <c r="G22" s="10"/>
    </row>
    <row r="23" spans="2:7" ht="18" hidden="1" x14ac:dyDescent="0.25">
      <c r="B23" s="135">
        <v>17</v>
      </c>
      <c r="C23" s="132"/>
      <c r="D23" s="133" t="str">
        <f t="shared" si="0"/>
        <v xml:space="preserve"> </v>
      </c>
      <c r="E23" s="132"/>
    </row>
    <row r="24" spans="2:7" ht="23.25" hidden="1" x14ac:dyDescent="0.35">
      <c r="B24" s="135">
        <v>18</v>
      </c>
      <c r="C24" s="132"/>
      <c r="D24" s="133" t="str">
        <f t="shared" si="0"/>
        <v xml:space="preserve"> </v>
      </c>
      <c r="E24" s="132"/>
      <c r="F24" s="12"/>
      <c r="G24" s="11"/>
    </row>
    <row r="25" spans="2:7" ht="18" hidden="1" x14ac:dyDescent="0.25">
      <c r="B25" s="135">
        <v>19</v>
      </c>
      <c r="C25" s="132"/>
      <c r="D25" s="133" t="str">
        <f t="shared" si="0"/>
        <v xml:space="preserve"> </v>
      </c>
      <c r="E25" s="132"/>
    </row>
    <row r="26" spans="2:7" ht="18" hidden="1" x14ac:dyDescent="0.25">
      <c r="B26" s="134">
        <v>20</v>
      </c>
      <c r="C26" s="132"/>
      <c r="D26" s="133" t="str">
        <f t="shared" si="0"/>
        <v xml:space="preserve"> </v>
      </c>
      <c r="E26" s="132"/>
    </row>
    <row r="28" spans="2:7" ht="23.25" x14ac:dyDescent="0.35">
      <c r="B28" s="215" t="s">
        <v>42</v>
      </c>
      <c r="C28" s="216"/>
      <c r="D28" s="217"/>
      <c r="E28" s="131"/>
    </row>
    <row r="29" spans="2:7" ht="23.25" x14ac:dyDescent="0.35">
      <c r="B29" s="210" t="s">
        <v>43</v>
      </c>
      <c r="C29" s="211"/>
      <c r="D29" s="212"/>
      <c r="E29" s="130"/>
    </row>
    <row r="30" spans="2:7" ht="23.25" x14ac:dyDescent="0.35">
      <c r="B30" s="210" t="s">
        <v>44</v>
      </c>
      <c r="C30" s="211"/>
      <c r="D30" s="212"/>
      <c r="E30" s="129"/>
    </row>
    <row r="55" spans="6:7" x14ac:dyDescent="0.2">
      <c r="F55" s="1">
        <v>0</v>
      </c>
      <c r="G55" s="2">
        <f>C6</f>
        <v>0</v>
      </c>
    </row>
    <row r="56" spans="6:7" x14ac:dyDescent="0.2">
      <c r="F56" s="1">
        <v>1</v>
      </c>
      <c r="G56" s="2">
        <f t="shared" ref="G56:G75" si="1">C7+E7</f>
        <v>0</v>
      </c>
    </row>
    <row r="57" spans="6:7" x14ac:dyDescent="0.2">
      <c r="F57" s="1">
        <v>2</v>
      </c>
      <c r="G57" s="2">
        <f t="shared" si="1"/>
        <v>0</v>
      </c>
    </row>
    <row r="58" spans="6:7" x14ac:dyDescent="0.2">
      <c r="F58" s="1">
        <v>3</v>
      </c>
      <c r="G58" s="2">
        <f t="shared" si="1"/>
        <v>0</v>
      </c>
    </row>
    <row r="59" spans="6:7" x14ac:dyDescent="0.2">
      <c r="F59" s="1">
        <v>4</v>
      </c>
      <c r="G59" s="2">
        <f t="shared" si="1"/>
        <v>0</v>
      </c>
    </row>
    <row r="60" spans="6:7" x14ac:dyDescent="0.2">
      <c r="F60" s="1">
        <v>5</v>
      </c>
      <c r="G60" s="2">
        <f t="shared" si="1"/>
        <v>0</v>
      </c>
    </row>
    <row r="61" spans="6:7" x14ac:dyDescent="0.2">
      <c r="F61" s="1">
        <v>6</v>
      </c>
      <c r="G61" s="2">
        <f t="shared" si="1"/>
        <v>0</v>
      </c>
    </row>
    <row r="62" spans="6:7" x14ac:dyDescent="0.2">
      <c r="F62" s="1">
        <v>7</v>
      </c>
      <c r="G62" s="2">
        <f t="shared" si="1"/>
        <v>0</v>
      </c>
    </row>
    <row r="63" spans="6:7" x14ac:dyDescent="0.2">
      <c r="F63" s="1">
        <v>8</v>
      </c>
      <c r="G63" s="2">
        <f t="shared" si="1"/>
        <v>0</v>
      </c>
    </row>
    <row r="64" spans="6:7" x14ac:dyDescent="0.2">
      <c r="F64" s="1">
        <v>9</v>
      </c>
      <c r="G64" s="2">
        <f t="shared" si="1"/>
        <v>0</v>
      </c>
    </row>
    <row r="65" spans="6:7" x14ac:dyDescent="0.2">
      <c r="F65" s="1">
        <v>10</v>
      </c>
      <c r="G65" s="2">
        <f t="shared" si="1"/>
        <v>0</v>
      </c>
    </row>
    <row r="66" spans="6:7" x14ac:dyDescent="0.2">
      <c r="F66" s="1">
        <v>11</v>
      </c>
      <c r="G66" s="2">
        <f t="shared" si="1"/>
        <v>0</v>
      </c>
    </row>
    <row r="67" spans="6:7" x14ac:dyDescent="0.2">
      <c r="F67" s="1">
        <v>12</v>
      </c>
      <c r="G67" s="2">
        <f t="shared" si="1"/>
        <v>0</v>
      </c>
    </row>
    <row r="68" spans="6:7" x14ac:dyDescent="0.2">
      <c r="F68" s="1">
        <v>13</v>
      </c>
      <c r="G68" s="2">
        <f t="shared" si="1"/>
        <v>0</v>
      </c>
    </row>
    <row r="69" spans="6:7" x14ac:dyDescent="0.2">
      <c r="F69" s="1">
        <v>14</v>
      </c>
      <c r="G69" s="2">
        <f t="shared" si="1"/>
        <v>0</v>
      </c>
    </row>
    <row r="70" spans="6:7" x14ac:dyDescent="0.2">
      <c r="F70" s="1">
        <v>15</v>
      </c>
      <c r="G70" s="2">
        <f t="shared" si="1"/>
        <v>0</v>
      </c>
    </row>
    <row r="71" spans="6:7" x14ac:dyDescent="0.2">
      <c r="F71" s="1">
        <v>16</v>
      </c>
      <c r="G71" s="2">
        <f t="shared" si="1"/>
        <v>0</v>
      </c>
    </row>
    <row r="72" spans="6:7" x14ac:dyDescent="0.2">
      <c r="F72" s="1">
        <v>17</v>
      </c>
      <c r="G72" s="2">
        <f t="shared" si="1"/>
        <v>0</v>
      </c>
    </row>
    <row r="73" spans="6:7" x14ac:dyDescent="0.2">
      <c r="F73" s="1">
        <v>18</v>
      </c>
      <c r="G73" s="2">
        <f t="shared" si="1"/>
        <v>0</v>
      </c>
    </row>
    <row r="74" spans="6:7" x14ac:dyDescent="0.2">
      <c r="F74" s="1">
        <v>19</v>
      </c>
      <c r="G74" s="2">
        <f t="shared" si="1"/>
        <v>0</v>
      </c>
    </row>
    <row r="75" spans="6:7" x14ac:dyDescent="0.2">
      <c r="F75" s="1">
        <v>20</v>
      </c>
      <c r="G75" s="2">
        <f t="shared" si="1"/>
        <v>0</v>
      </c>
    </row>
    <row r="77" spans="6:7" x14ac:dyDescent="0.2">
      <c r="G77" s="3">
        <f>NPV(E28,G56:G75)+G55</f>
        <v>0</v>
      </c>
    </row>
    <row r="79" spans="6:7" x14ac:dyDescent="0.2">
      <c r="G79" s="128">
        <f>IF(G55=0,0,IRR(G55:G75,0.1))</f>
        <v>0</v>
      </c>
    </row>
  </sheetData>
  <sheetProtection sheet="1" objects="1" scenarios="1" selectLockedCells="1"/>
  <mergeCells count="6">
    <mergeCell ref="B30:D30"/>
    <mergeCell ref="A1:I1"/>
    <mergeCell ref="B2:G2"/>
    <mergeCell ref="B3:G3"/>
    <mergeCell ref="B28:D28"/>
    <mergeCell ref="B29:D29"/>
  </mergeCells>
  <pageMargins left="0.75" right="0.75" top="1" bottom="1" header="0.5" footer="0.5"/>
  <pageSetup scale="79" orientation="landscape" horizontalDpi="4294967293"/>
  <headerFooter alignWithMargins="0"/>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indexed="10"/>
  </sheetPr>
  <dimension ref="B1:I105"/>
  <sheetViews>
    <sheetView showGridLines="0" showRowColHeaders="0" showZeros="0" workbookViewId="0">
      <selection activeCell="C5" sqref="C5"/>
    </sheetView>
  </sheetViews>
  <sheetFormatPr defaultColWidth="9.140625" defaultRowHeight="15" x14ac:dyDescent="0.3"/>
  <cols>
    <col min="1" max="1" width="3.5703125" style="4" customWidth="1"/>
    <col min="2" max="2" width="16.85546875" style="4" bestFit="1" customWidth="1"/>
    <col min="3" max="4" width="30.5703125" style="4" customWidth="1"/>
    <col min="5" max="5" width="9.140625" style="4"/>
    <col min="6" max="6" width="11.85546875" style="4" customWidth="1"/>
    <col min="7" max="7" width="18.42578125" style="4" bestFit="1" customWidth="1"/>
    <col min="8" max="8" width="28.42578125" style="4" bestFit="1" customWidth="1"/>
    <col min="9" max="9" width="18.42578125" style="4" bestFit="1" customWidth="1"/>
    <col min="10" max="10" width="4.5703125" style="4" customWidth="1"/>
    <col min="11" max="11" width="4.42578125" style="4" customWidth="1"/>
    <col min="12" max="12" width="18.42578125" style="4" bestFit="1" customWidth="1"/>
    <col min="13" max="16384" width="9.140625" style="4"/>
  </cols>
  <sheetData>
    <row r="1" spans="2:8" ht="48.75" customHeight="1" x14ac:dyDescent="0.3"/>
    <row r="2" spans="2:8" ht="34.5" customHeight="1" x14ac:dyDescent="0.3">
      <c r="B2" s="221" t="str">
        <f ca="1">CONCATENATE("CCIM Financial Calculator-",TEXT(TODAY(),"m/d/yyyy"))</f>
        <v>CCIM Financial Calculator-12/25/2024</v>
      </c>
      <c r="C2" s="221"/>
      <c r="D2" s="221"/>
      <c r="E2" s="221"/>
      <c r="F2" s="221"/>
      <c r="G2" s="221"/>
      <c r="H2" s="221"/>
    </row>
    <row r="3" spans="2:8" ht="30" customHeight="1" x14ac:dyDescent="0.3">
      <c r="B3" s="222" t="s">
        <v>47</v>
      </c>
      <c r="C3" s="222"/>
      <c r="D3" s="222"/>
      <c r="E3" s="222"/>
      <c r="F3" s="222"/>
      <c r="G3" s="222"/>
      <c r="H3" s="222"/>
    </row>
    <row r="4" spans="2:8" ht="20.100000000000001" customHeight="1" x14ac:dyDescent="0.3">
      <c r="B4" s="21" t="s">
        <v>14</v>
      </c>
      <c r="C4" s="21" t="s">
        <v>17</v>
      </c>
      <c r="D4" s="28" t="s">
        <v>19</v>
      </c>
    </row>
    <row r="5" spans="2:8" ht="20.100000000000001" customHeight="1" x14ac:dyDescent="0.3">
      <c r="B5" s="21" t="s">
        <v>18</v>
      </c>
      <c r="C5" s="22">
        <v>0</v>
      </c>
      <c r="D5" s="15"/>
    </row>
    <row r="6" spans="2:8" ht="20.100000000000001" customHeight="1" x14ac:dyDescent="0.3">
      <c r="B6" s="21" t="s">
        <v>20</v>
      </c>
      <c r="C6" s="23">
        <v>0</v>
      </c>
      <c r="D6" s="29">
        <v>1</v>
      </c>
    </row>
    <row r="7" spans="2:8" ht="20.100000000000001" customHeight="1" x14ac:dyDescent="0.3">
      <c r="B7" s="21" t="s">
        <v>21</v>
      </c>
      <c r="C7" s="23">
        <v>0</v>
      </c>
      <c r="D7" s="29">
        <v>1</v>
      </c>
      <c r="E7" s="16"/>
      <c r="F7" s="16"/>
    </row>
    <row r="8" spans="2:8" ht="20.100000000000001" customHeight="1" x14ac:dyDescent="0.3">
      <c r="B8" s="21" t="s">
        <v>22</v>
      </c>
      <c r="C8" s="23">
        <v>0</v>
      </c>
      <c r="D8" s="29">
        <v>1</v>
      </c>
    </row>
    <row r="9" spans="2:8" ht="20.100000000000001" customHeight="1" x14ac:dyDescent="0.3">
      <c r="B9" s="21" t="s">
        <v>23</v>
      </c>
      <c r="C9" s="23">
        <v>0</v>
      </c>
      <c r="D9" s="29">
        <v>1</v>
      </c>
    </row>
    <row r="10" spans="2:8" ht="20.100000000000001" customHeight="1" x14ac:dyDescent="0.3">
      <c r="B10" s="21" t="s">
        <v>24</v>
      </c>
      <c r="C10" s="23">
        <v>0</v>
      </c>
      <c r="D10" s="29">
        <v>1</v>
      </c>
    </row>
    <row r="11" spans="2:8" ht="20.100000000000001" customHeight="1" x14ac:dyDescent="0.3">
      <c r="B11" s="21" t="s">
        <v>25</v>
      </c>
      <c r="C11" s="23">
        <v>0</v>
      </c>
      <c r="D11" s="29">
        <v>1</v>
      </c>
    </row>
    <row r="12" spans="2:8" ht="20.100000000000001" customHeight="1" x14ac:dyDescent="0.3">
      <c r="B12" s="21" t="s">
        <v>26</v>
      </c>
      <c r="C12" s="23">
        <v>0</v>
      </c>
      <c r="D12" s="29">
        <v>1</v>
      </c>
    </row>
    <row r="13" spans="2:8" ht="20.100000000000001" customHeight="1" x14ac:dyDescent="0.3">
      <c r="B13" s="21" t="s">
        <v>27</v>
      </c>
      <c r="C13" s="23">
        <v>0</v>
      </c>
      <c r="D13" s="29">
        <v>1</v>
      </c>
    </row>
    <row r="14" spans="2:8" ht="20.100000000000001" customHeight="1" x14ac:dyDescent="0.3">
      <c r="B14" s="21" t="s">
        <v>28</v>
      </c>
      <c r="C14" s="23">
        <v>0</v>
      </c>
      <c r="D14" s="29">
        <v>1</v>
      </c>
    </row>
    <row r="15" spans="2:8" ht="20.100000000000001" customHeight="1" x14ac:dyDescent="0.3">
      <c r="B15" s="21" t="s">
        <v>29</v>
      </c>
      <c r="C15" s="23">
        <v>0</v>
      </c>
      <c r="D15" s="29">
        <v>1</v>
      </c>
    </row>
    <row r="16" spans="2:8" ht="20.100000000000001" customHeight="1" x14ac:dyDescent="0.3">
      <c r="B16" s="21" t="s">
        <v>30</v>
      </c>
      <c r="C16" s="23">
        <v>0</v>
      </c>
      <c r="D16" s="29">
        <v>1</v>
      </c>
    </row>
    <row r="17" spans="2:9" ht="20.100000000000001" customHeight="1" x14ac:dyDescent="0.3">
      <c r="B17" s="21" t="s">
        <v>31</v>
      </c>
      <c r="C17" s="23">
        <v>0</v>
      </c>
      <c r="D17" s="29">
        <v>1</v>
      </c>
    </row>
    <row r="18" spans="2:9" ht="20.100000000000001" customHeight="1" x14ac:dyDescent="0.3">
      <c r="B18" s="21" t="s">
        <v>32</v>
      </c>
      <c r="C18" s="23">
        <v>0</v>
      </c>
      <c r="D18" s="29">
        <v>1</v>
      </c>
    </row>
    <row r="19" spans="2:9" ht="20.100000000000001" customHeight="1" x14ac:dyDescent="0.3">
      <c r="B19" s="21" t="s">
        <v>33</v>
      </c>
      <c r="C19" s="23">
        <v>0</v>
      </c>
      <c r="D19" s="29">
        <v>1</v>
      </c>
    </row>
    <row r="20" spans="2:9" ht="20.100000000000001" customHeight="1" x14ac:dyDescent="0.3">
      <c r="B20" s="21" t="s">
        <v>34</v>
      </c>
      <c r="C20" s="23">
        <v>0</v>
      </c>
      <c r="D20" s="29">
        <v>1</v>
      </c>
    </row>
    <row r="21" spans="2:9" ht="12.75" customHeight="1" x14ac:dyDescent="0.3"/>
    <row r="22" spans="2:9" ht="23.25" x14ac:dyDescent="0.35">
      <c r="B22" s="218" t="s">
        <v>46</v>
      </c>
      <c r="C22" s="220"/>
      <c r="D22" s="24">
        <v>1</v>
      </c>
    </row>
    <row r="23" spans="2:9" ht="23.25" x14ac:dyDescent="0.35">
      <c r="B23" s="218" t="s">
        <v>42</v>
      </c>
      <c r="C23" s="220"/>
      <c r="D23" s="25">
        <v>0</v>
      </c>
    </row>
    <row r="24" spans="2:9" ht="23.25" x14ac:dyDescent="0.35">
      <c r="B24" s="218" t="s">
        <v>43</v>
      </c>
      <c r="C24" s="219"/>
      <c r="D24" s="26">
        <v>0</v>
      </c>
    </row>
    <row r="25" spans="2:9" ht="23.25" x14ac:dyDescent="0.35">
      <c r="B25" s="218" t="s">
        <v>44</v>
      </c>
      <c r="C25" s="220"/>
      <c r="D25" s="27">
        <v>0</v>
      </c>
      <c r="E25" s="17"/>
      <c r="G25" s="18"/>
      <c r="I25" s="9"/>
    </row>
    <row r="27" spans="2:9" ht="21" x14ac:dyDescent="0.35">
      <c r="F27" s="19"/>
      <c r="G27" s="20"/>
    </row>
    <row r="89" spans="2:8" x14ac:dyDescent="0.3">
      <c r="B89" s="4">
        <v>0</v>
      </c>
      <c r="D89" s="5">
        <f>C5</f>
        <v>0</v>
      </c>
    </row>
    <row r="90" spans="2:8" x14ac:dyDescent="0.3">
      <c r="B90" s="4">
        <v>1</v>
      </c>
      <c r="C90" s="6">
        <f t="shared" ref="C90:C104" si="0">PV($C$105/$D$22,D6,C6,,0)</f>
        <v>0</v>
      </c>
      <c r="D90" s="5">
        <f>PV($C$105/$D$22,0,,C90,0)</f>
        <v>0</v>
      </c>
      <c r="G90" s="5">
        <f>SUM(D90:D104)+D89</f>
        <v>0</v>
      </c>
      <c r="H90" s="4" t="str">
        <f>IF(OR(ISERROR(G90),$C$105&gt;7),"error","no error")</f>
        <v>no error</v>
      </c>
    </row>
    <row r="91" spans="2:8" x14ac:dyDescent="0.3">
      <c r="B91" s="4">
        <v>2</v>
      </c>
      <c r="C91" s="6">
        <f t="shared" si="0"/>
        <v>0</v>
      </c>
      <c r="D91" s="7">
        <f>PV($C$105/$D$22,SUM($D$6:D6),,C91,0)</f>
        <v>0</v>
      </c>
    </row>
    <row r="92" spans="2:8" x14ac:dyDescent="0.3">
      <c r="B92" s="4">
        <v>3</v>
      </c>
      <c r="C92" s="6">
        <f t="shared" si="0"/>
        <v>0</v>
      </c>
      <c r="D92" s="7">
        <f>PV($C$105/$D$22,SUM($D$6:D7),,C92,0)</f>
        <v>0</v>
      </c>
    </row>
    <row r="93" spans="2:8" x14ac:dyDescent="0.3">
      <c r="B93" s="4">
        <v>4</v>
      </c>
      <c r="C93" s="6">
        <f t="shared" si="0"/>
        <v>0</v>
      </c>
      <c r="D93" s="7">
        <f>PV($C$105/$D$22,SUM($D$6:D8),,C93,0)</f>
        <v>0</v>
      </c>
    </row>
    <row r="94" spans="2:8" x14ac:dyDescent="0.3">
      <c r="B94" s="4">
        <v>5</v>
      </c>
      <c r="C94" s="6">
        <f t="shared" si="0"/>
        <v>0</v>
      </c>
      <c r="D94" s="7">
        <f>PV($C$105/$D$22,SUM($D$6:D9),,C94,0)</f>
        <v>0</v>
      </c>
      <c r="G94" s="7"/>
    </row>
    <row r="95" spans="2:8" x14ac:dyDescent="0.3">
      <c r="B95" s="4">
        <v>6</v>
      </c>
      <c r="C95" s="6">
        <f t="shared" si="0"/>
        <v>0</v>
      </c>
      <c r="D95" s="7">
        <f>PV($C$105/$D$22,SUM($D$6:D10),,C95,0)</f>
        <v>0</v>
      </c>
    </row>
    <row r="96" spans="2:8" x14ac:dyDescent="0.3">
      <c r="B96" s="4">
        <v>7</v>
      </c>
      <c r="C96" s="6">
        <f t="shared" si="0"/>
        <v>0</v>
      </c>
      <c r="D96" s="7">
        <f>PV($C$105/$D$22,SUM($D$6:D11),,C96,0)</f>
        <v>0</v>
      </c>
    </row>
    <row r="97" spans="2:7" x14ac:dyDescent="0.3">
      <c r="B97" s="4">
        <v>8</v>
      </c>
      <c r="C97" s="6">
        <f t="shared" si="0"/>
        <v>0</v>
      </c>
      <c r="D97" s="7">
        <f>PV($C$105/$D$22,SUM($D$6:D12),,C97,0)</f>
        <v>0</v>
      </c>
    </row>
    <row r="98" spans="2:7" x14ac:dyDescent="0.3">
      <c r="B98" s="4">
        <v>9</v>
      </c>
      <c r="C98" s="6">
        <f t="shared" si="0"/>
        <v>0</v>
      </c>
      <c r="D98" s="7">
        <f>PV($C$105/$D$22,SUM($D$6:D13),,C98,0)</f>
        <v>0</v>
      </c>
    </row>
    <row r="99" spans="2:7" x14ac:dyDescent="0.3">
      <c r="B99" s="4">
        <v>10</v>
      </c>
      <c r="C99" s="6">
        <f t="shared" si="0"/>
        <v>0</v>
      </c>
      <c r="D99" s="7">
        <f>PV($C$105/$D$22,SUM($D$6:D14),,C99,0)</f>
        <v>0</v>
      </c>
    </row>
    <row r="100" spans="2:7" x14ac:dyDescent="0.3">
      <c r="B100" s="4">
        <v>11</v>
      </c>
      <c r="C100" s="6">
        <f t="shared" si="0"/>
        <v>0</v>
      </c>
      <c r="D100" s="7">
        <f>PV($C$105/$D$22,SUM($D$6:D15),,C100,0)</f>
        <v>0</v>
      </c>
    </row>
    <row r="101" spans="2:7" x14ac:dyDescent="0.3">
      <c r="B101" s="4">
        <v>12</v>
      </c>
      <c r="C101" s="6">
        <f t="shared" si="0"/>
        <v>0</v>
      </c>
      <c r="D101" s="7">
        <f>PV($C$105/$D$22,SUM($D$6:D16),,C101,0)</f>
        <v>0</v>
      </c>
    </row>
    <row r="102" spans="2:7" x14ac:dyDescent="0.3">
      <c r="B102" s="4">
        <v>13</v>
      </c>
      <c r="C102" s="6">
        <f t="shared" si="0"/>
        <v>0</v>
      </c>
      <c r="D102" s="7">
        <f>PV($C$105/$D$22,SUM($D$6:D17),,C102,0)</f>
        <v>0</v>
      </c>
      <c r="G102" s="8"/>
    </row>
    <row r="103" spans="2:7" x14ac:dyDescent="0.3">
      <c r="B103" s="4">
        <v>14</v>
      </c>
      <c r="C103" s="6">
        <f t="shared" si="0"/>
        <v>0</v>
      </c>
      <c r="D103" s="7">
        <f>PV($C$105/$D$22,SUM($D$6:D18),,C103,0)</f>
        <v>0</v>
      </c>
    </row>
    <row r="104" spans="2:7" x14ac:dyDescent="0.3">
      <c r="B104" s="4">
        <v>15</v>
      </c>
      <c r="C104" s="6">
        <f t="shared" si="0"/>
        <v>0</v>
      </c>
      <c r="D104" s="7">
        <f>PV($C$105/$D$22,SUM($D$6:D19),,C104,0)</f>
        <v>0</v>
      </c>
    </row>
    <row r="105" spans="2:7" x14ac:dyDescent="0.3">
      <c r="C105" s="9">
        <v>0</v>
      </c>
      <c r="G105" s="8"/>
    </row>
  </sheetData>
  <sheetProtection sheet="1" objects="1" scenarios="1" selectLockedCells="1"/>
  <mergeCells count="6">
    <mergeCell ref="B24:C24"/>
    <mergeCell ref="B25:C25"/>
    <mergeCell ref="B22:C22"/>
    <mergeCell ref="B2:H2"/>
    <mergeCell ref="B3:H3"/>
    <mergeCell ref="B23:C23"/>
  </mergeCells>
  <phoneticPr fontId="0" type="noConversion"/>
  <pageMargins left="0.75" right="0.75" top="1" bottom="1" header="0.5" footer="0.5"/>
  <pageSetup scale="73" orientation="landscape" horizontalDpi="4294967293" verticalDpi="4294967293"/>
  <headerFooter alignWithMargins="0"/>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indexed="12"/>
  </sheetPr>
  <dimension ref="A1:I824"/>
  <sheetViews>
    <sheetView showGridLines="0" showRowColHeaders="0" showZeros="0" workbookViewId="0">
      <selection activeCell="E9" sqref="E9"/>
    </sheetView>
  </sheetViews>
  <sheetFormatPr defaultColWidth="9.140625" defaultRowHeight="12.75" x14ac:dyDescent="0.2"/>
  <cols>
    <col min="1" max="1" width="3.5703125" style="63" customWidth="1"/>
    <col min="2" max="2" width="10.5703125" style="63" customWidth="1"/>
    <col min="3" max="3" width="27.5703125" style="63" customWidth="1"/>
    <col min="4" max="4" width="10.5703125" style="63" hidden="1" customWidth="1"/>
    <col min="5" max="5" width="27.5703125" style="63" customWidth="1"/>
    <col min="6" max="6" width="10.5703125" style="63" hidden="1" customWidth="1"/>
    <col min="7" max="7" width="27.5703125" style="63" customWidth="1"/>
    <col min="8" max="8" width="10.5703125" style="63" hidden="1" customWidth="1"/>
    <col min="9" max="9" width="27.5703125" style="63" customWidth="1"/>
    <col min="10" max="16384" width="9.140625" style="63"/>
  </cols>
  <sheetData>
    <row r="1" spans="1:9" ht="48.75" customHeight="1" x14ac:dyDescent="0.2"/>
    <row r="2" spans="1:9" ht="34.5" customHeight="1" x14ac:dyDescent="0.2">
      <c r="B2" s="208" t="str">
        <f ca="1">CONCATENATE("CCIM Financial Calculator-",TEXT(TODAY(),"M/D/YYYY"))</f>
        <v>CCIM Financial Calculator-12/25/2024</v>
      </c>
      <c r="C2" s="208"/>
      <c r="D2" s="208"/>
      <c r="E2" s="208"/>
      <c r="F2" s="208"/>
      <c r="G2" s="208"/>
    </row>
    <row r="3" spans="1:9" ht="30" customHeight="1" x14ac:dyDescent="0.2">
      <c r="B3" s="214" t="s">
        <v>48</v>
      </c>
      <c r="C3" s="214"/>
      <c r="D3" s="214"/>
      <c r="E3" s="214"/>
      <c r="F3" s="214"/>
      <c r="G3" s="214"/>
    </row>
    <row r="4" spans="1:9" hidden="1" x14ac:dyDescent="0.2"/>
    <row r="5" spans="1:9" s="13" customFormat="1" hidden="1" x14ac:dyDescent="0.2"/>
    <row r="6" spans="1:9" s="61" customFormat="1" ht="20.25" x14ac:dyDescent="0.3">
      <c r="A6" s="13"/>
      <c r="B6" s="225" t="s">
        <v>9</v>
      </c>
      <c r="C6" s="226"/>
      <c r="D6" s="13"/>
      <c r="E6" s="67">
        <v>0</v>
      </c>
    </row>
    <row r="7" spans="1:9" s="61" customFormat="1" ht="20.25" x14ac:dyDescent="0.3">
      <c r="B7" s="223" t="s">
        <v>49</v>
      </c>
      <c r="C7" s="224"/>
      <c r="E7" s="67">
        <v>0</v>
      </c>
    </row>
    <row r="8" spans="1:9" s="61" customFormat="1" ht="20.25" x14ac:dyDescent="0.3">
      <c r="B8" s="223" t="s">
        <v>10</v>
      </c>
      <c r="C8" s="224"/>
      <c r="E8" s="68">
        <v>0</v>
      </c>
    </row>
    <row r="9" spans="1:9" ht="20.25" x14ac:dyDescent="0.3">
      <c r="A9" s="61"/>
      <c r="B9" s="223" t="s">
        <v>11</v>
      </c>
      <c r="C9" s="224"/>
      <c r="D9" s="61"/>
      <c r="E9" s="69">
        <v>0</v>
      </c>
      <c r="F9" s="62"/>
    </row>
    <row r="10" spans="1:9" ht="20.25" x14ac:dyDescent="0.3">
      <c r="B10" s="223" t="s">
        <v>12</v>
      </c>
      <c r="C10" s="224"/>
      <c r="E10" s="70">
        <v>0</v>
      </c>
      <c r="F10" s="65"/>
    </row>
    <row r="11" spans="1:9" hidden="1" x14ac:dyDescent="0.2"/>
    <row r="12" spans="1:9" hidden="1" x14ac:dyDescent="0.2"/>
    <row r="13" spans="1:9" hidden="1" x14ac:dyDescent="0.2">
      <c r="F13" s="66"/>
    </row>
    <row r="14" spans="1:9" ht="36" x14ac:dyDescent="0.25">
      <c r="B14" s="59" t="s">
        <v>50</v>
      </c>
      <c r="C14" s="60" t="s">
        <v>53</v>
      </c>
      <c r="D14" s="59"/>
      <c r="E14" s="59" t="s">
        <v>51</v>
      </c>
      <c r="F14" s="59"/>
      <c r="G14" s="59" t="s">
        <v>52</v>
      </c>
      <c r="H14" s="59"/>
      <c r="I14" s="60" t="s">
        <v>54</v>
      </c>
    </row>
    <row r="15" spans="1:9" ht="18" x14ac:dyDescent="0.25">
      <c r="B15" s="71">
        <f>IF(I15&lt;10,0,1)</f>
        <v>0</v>
      </c>
      <c r="C15" s="72">
        <f>IF(E10=0,0,IF(E8&lt;0,E8*-1,E8))</f>
        <v>0</v>
      </c>
      <c r="D15" s="73"/>
      <c r="E15" s="74">
        <f>IF($E$9=0,0,ROUND(C15*($E$9/$E$6),2))</f>
        <v>0</v>
      </c>
      <c r="F15" s="73"/>
      <c r="G15" s="74">
        <f t="shared" ref="G15:G78" si="0">IF(C15&lt;10,0,$E$10-E15)</f>
        <v>0</v>
      </c>
      <c r="H15" s="73"/>
      <c r="I15" s="74">
        <f t="shared" ref="I15:I78" si="1">IF(C15-G15&lt;10,0,C15-G15)</f>
        <v>0</v>
      </c>
    </row>
    <row r="16" spans="1:9" ht="18" x14ac:dyDescent="0.25">
      <c r="B16" s="71">
        <f t="shared" ref="B16:B79" si="2">IF(I15&lt;10,0,(B15+1))</f>
        <v>0</v>
      </c>
      <c r="C16" s="74">
        <f t="shared" ref="C16:C79" si="3">I15</f>
        <v>0</v>
      </c>
      <c r="D16" s="73"/>
      <c r="E16" s="74">
        <f t="shared" ref="E16:E79" si="4">IF($E$9=0,0,ROUND(C16*($E$9/$E$6),2))</f>
        <v>0</v>
      </c>
      <c r="F16" s="73"/>
      <c r="G16" s="74">
        <f t="shared" si="0"/>
        <v>0</v>
      </c>
      <c r="H16" s="73"/>
      <c r="I16" s="74">
        <f t="shared" si="1"/>
        <v>0</v>
      </c>
    </row>
    <row r="17" spans="2:9" ht="18" x14ac:dyDescent="0.25">
      <c r="B17" s="71">
        <f t="shared" si="2"/>
        <v>0</v>
      </c>
      <c r="C17" s="74">
        <f t="shared" si="3"/>
        <v>0</v>
      </c>
      <c r="D17" s="73"/>
      <c r="E17" s="74">
        <f t="shared" si="4"/>
        <v>0</v>
      </c>
      <c r="F17" s="73"/>
      <c r="G17" s="74">
        <f t="shared" si="0"/>
        <v>0</v>
      </c>
      <c r="H17" s="73"/>
      <c r="I17" s="74">
        <f t="shared" si="1"/>
        <v>0</v>
      </c>
    </row>
    <row r="18" spans="2:9" ht="18" x14ac:dyDescent="0.25">
      <c r="B18" s="71">
        <f t="shared" si="2"/>
        <v>0</v>
      </c>
      <c r="C18" s="74">
        <f t="shared" si="3"/>
        <v>0</v>
      </c>
      <c r="D18" s="73"/>
      <c r="E18" s="74">
        <f t="shared" si="4"/>
        <v>0</v>
      </c>
      <c r="F18" s="73"/>
      <c r="G18" s="74">
        <f t="shared" si="0"/>
        <v>0</v>
      </c>
      <c r="H18" s="73"/>
      <c r="I18" s="74">
        <f t="shared" si="1"/>
        <v>0</v>
      </c>
    </row>
    <row r="19" spans="2:9" ht="18" x14ac:dyDescent="0.25">
      <c r="B19" s="71">
        <f t="shared" si="2"/>
        <v>0</v>
      </c>
      <c r="C19" s="74">
        <f t="shared" si="3"/>
        <v>0</v>
      </c>
      <c r="D19" s="73"/>
      <c r="E19" s="74">
        <f t="shared" si="4"/>
        <v>0</v>
      </c>
      <c r="F19" s="73"/>
      <c r="G19" s="74">
        <f t="shared" si="0"/>
        <v>0</v>
      </c>
      <c r="H19" s="73"/>
      <c r="I19" s="74">
        <f t="shared" si="1"/>
        <v>0</v>
      </c>
    </row>
    <row r="20" spans="2:9" ht="18" x14ac:dyDescent="0.25">
      <c r="B20" s="71">
        <f t="shared" si="2"/>
        <v>0</v>
      </c>
      <c r="C20" s="74">
        <f t="shared" si="3"/>
        <v>0</v>
      </c>
      <c r="D20" s="73"/>
      <c r="E20" s="74">
        <f t="shared" si="4"/>
        <v>0</v>
      </c>
      <c r="F20" s="73"/>
      <c r="G20" s="74">
        <f t="shared" si="0"/>
        <v>0</v>
      </c>
      <c r="H20" s="73"/>
      <c r="I20" s="74">
        <f t="shared" si="1"/>
        <v>0</v>
      </c>
    </row>
    <row r="21" spans="2:9" ht="18" x14ac:dyDescent="0.25">
      <c r="B21" s="71">
        <f t="shared" si="2"/>
        <v>0</v>
      </c>
      <c r="C21" s="74">
        <f t="shared" si="3"/>
        <v>0</v>
      </c>
      <c r="D21" s="73"/>
      <c r="E21" s="74">
        <f t="shared" si="4"/>
        <v>0</v>
      </c>
      <c r="F21" s="73"/>
      <c r="G21" s="74">
        <f t="shared" si="0"/>
        <v>0</v>
      </c>
      <c r="H21" s="73"/>
      <c r="I21" s="74">
        <f t="shared" si="1"/>
        <v>0</v>
      </c>
    </row>
    <row r="22" spans="2:9" ht="18" x14ac:dyDescent="0.25">
      <c r="B22" s="71">
        <f t="shared" si="2"/>
        <v>0</v>
      </c>
      <c r="C22" s="74">
        <f t="shared" si="3"/>
        <v>0</v>
      </c>
      <c r="D22" s="73"/>
      <c r="E22" s="74">
        <f t="shared" si="4"/>
        <v>0</v>
      </c>
      <c r="F22" s="73"/>
      <c r="G22" s="74">
        <f t="shared" si="0"/>
        <v>0</v>
      </c>
      <c r="H22" s="73"/>
      <c r="I22" s="74">
        <f t="shared" si="1"/>
        <v>0</v>
      </c>
    </row>
    <row r="23" spans="2:9" ht="18" x14ac:dyDescent="0.25">
      <c r="B23" s="71">
        <f t="shared" si="2"/>
        <v>0</v>
      </c>
      <c r="C23" s="74">
        <f t="shared" si="3"/>
        <v>0</v>
      </c>
      <c r="D23" s="73"/>
      <c r="E23" s="74">
        <f t="shared" si="4"/>
        <v>0</v>
      </c>
      <c r="F23" s="73"/>
      <c r="G23" s="74">
        <f t="shared" si="0"/>
        <v>0</v>
      </c>
      <c r="H23" s="73"/>
      <c r="I23" s="74">
        <f t="shared" si="1"/>
        <v>0</v>
      </c>
    </row>
    <row r="24" spans="2:9" ht="18" x14ac:dyDescent="0.25">
      <c r="B24" s="71">
        <f t="shared" si="2"/>
        <v>0</v>
      </c>
      <c r="C24" s="74">
        <f t="shared" si="3"/>
        <v>0</v>
      </c>
      <c r="D24" s="73"/>
      <c r="E24" s="74">
        <f t="shared" si="4"/>
        <v>0</v>
      </c>
      <c r="F24" s="73"/>
      <c r="G24" s="74">
        <f t="shared" si="0"/>
        <v>0</v>
      </c>
      <c r="H24" s="73"/>
      <c r="I24" s="74">
        <f t="shared" si="1"/>
        <v>0</v>
      </c>
    </row>
    <row r="25" spans="2:9" ht="18" x14ac:dyDescent="0.25">
      <c r="B25" s="71">
        <f t="shared" si="2"/>
        <v>0</v>
      </c>
      <c r="C25" s="74">
        <f t="shared" si="3"/>
        <v>0</v>
      </c>
      <c r="D25" s="73"/>
      <c r="E25" s="74">
        <f t="shared" si="4"/>
        <v>0</v>
      </c>
      <c r="F25" s="73"/>
      <c r="G25" s="74">
        <f t="shared" si="0"/>
        <v>0</v>
      </c>
      <c r="H25" s="73"/>
      <c r="I25" s="74">
        <f t="shared" si="1"/>
        <v>0</v>
      </c>
    </row>
    <row r="26" spans="2:9" ht="18" x14ac:dyDescent="0.25">
      <c r="B26" s="71">
        <f t="shared" si="2"/>
        <v>0</v>
      </c>
      <c r="C26" s="74">
        <f t="shared" si="3"/>
        <v>0</v>
      </c>
      <c r="D26" s="73"/>
      <c r="E26" s="74">
        <f t="shared" si="4"/>
        <v>0</v>
      </c>
      <c r="F26" s="73"/>
      <c r="G26" s="74">
        <f t="shared" si="0"/>
        <v>0</v>
      </c>
      <c r="H26" s="73"/>
      <c r="I26" s="74">
        <f t="shared" si="1"/>
        <v>0</v>
      </c>
    </row>
    <row r="27" spans="2:9" ht="18" x14ac:dyDescent="0.25">
      <c r="B27" s="71">
        <f t="shared" si="2"/>
        <v>0</v>
      </c>
      <c r="C27" s="74">
        <f t="shared" si="3"/>
        <v>0</v>
      </c>
      <c r="D27" s="73"/>
      <c r="E27" s="74">
        <f t="shared" si="4"/>
        <v>0</v>
      </c>
      <c r="F27" s="73"/>
      <c r="G27" s="74">
        <f t="shared" si="0"/>
        <v>0</v>
      </c>
      <c r="H27" s="73"/>
      <c r="I27" s="74">
        <f t="shared" si="1"/>
        <v>0</v>
      </c>
    </row>
    <row r="28" spans="2:9" ht="18" x14ac:dyDescent="0.25">
      <c r="B28" s="71">
        <f t="shared" si="2"/>
        <v>0</v>
      </c>
      <c r="C28" s="74">
        <f t="shared" si="3"/>
        <v>0</v>
      </c>
      <c r="D28" s="73"/>
      <c r="E28" s="74">
        <f t="shared" si="4"/>
        <v>0</v>
      </c>
      <c r="F28" s="73"/>
      <c r="G28" s="74">
        <f t="shared" si="0"/>
        <v>0</v>
      </c>
      <c r="H28" s="73"/>
      <c r="I28" s="74">
        <f t="shared" si="1"/>
        <v>0</v>
      </c>
    </row>
    <row r="29" spans="2:9" ht="18" x14ac:dyDescent="0.25">
      <c r="B29" s="71">
        <f t="shared" si="2"/>
        <v>0</v>
      </c>
      <c r="C29" s="74">
        <f t="shared" si="3"/>
        <v>0</v>
      </c>
      <c r="D29" s="73"/>
      <c r="E29" s="74">
        <f t="shared" si="4"/>
        <v>0</v>
      </c>
      <c r="F29" s="73"/>
      <c r="G29" s="74">
        <f t="shared" si="0"/>
        <v>0</v>
      </c>
      <c r="H29" s="73"/>
      <c r="I29" s="74">
        <f t="shared" si="1"/>
        <v>0</v>
      </c>
    </row>
    <row r="30" spans="2:9" ht="18" x14ac:dyDescent="0.25">
      <c r="B30" s="71">
        <f t="shared" si="2"/>
        <v>0</v>
      </c>
      <c r="C30" s="74">
        <f t="shared" si="3"/>
        <v>0</v>
      </c>
      <c r="D30" s="73"/>
      <c r="E30" s="74">
        <f t="shared" si="4"/>
        <v>0</v>
      </c>
      <c r="F30" s="73"/>
      <c r="G30" s="74">
        <f t="shared" si="0"/>
        <v>0</v>
      </c>
      <c r="H30" s="73"/>
      <c r="I30" s="74">
        <f t="shared" si="1"/>
        <v>0</v>
      </c>
    </row>
    <row r="31" spans="2:9" ht="18" x14ac:dyDescent="0.25">
      <c r="B31" s="71">
        <f t="shared" si="2"/>
        <v>0</v>
      </c>
      <c r="C31" s="74">
        <f t="shared" si="3"/>
        <v>0</v>
      </c>
      <c r="D31" s="73"/>
      <c r="E31" s="74">
        <f t="shared" si="4"/>
        <v>0</v>
      </c>
      <c r="F31" s="73"/>
      <c r="G31" s="74">
        <f t="shared" si="0"/>
        <v>0</v>
      </c>
      <c r="H31" s="73"/>
      <c r="I31" s="74">
        <f t="shared" si="1"/>
        <v>0</v>
      </c>
    </row>
    <row r="32" spans="2:9" ht="18" x14ac:dyDescent="0.25">
      <c r="B32" s="71">
        <f t="shared" si="2"/>
        <v>0</v>
      </c>
      <c r="C32" s="74">
        <f t="shared" si="3"/>
        <v>0</v>
      </c>
      <c r="D32" s="73"/>
      <c r="E32" s="74">
        <f t="shared" si="4"/>
        <v>0</v>
      </c>
      <c r="F32" s="73"/>
      <c r="G32" s="74">
        <f t="shared" si="0"/>
        <v>0</v>
      </c>
      <c r="H32" s="73"/>
      <c r="I32" s="74">
        <f t="shared" si="1"/>
        <v>0</v>
      </c>
    </row>
    <row r="33" spans="2:9" ht="18" x14ac:dyDescent="0.25">
      <c r="B33" s="71">
        <f t="shared" si="2"/>
        <v>0</v>
      </c>
      <c r="C33" s="74">
        <f t="shared" si="3"/>
        <v>0</v>
      </c>
      <c r="D33" s="73"/>
      <c r="E33" s="74">
        <f t="shared" si="4"/>
        <v>0</v>
      </c>
      <c r="F33" s="73"/>
      <c r="G33" s="74">
        <f t="shared" si="0"/>
        <v>0</v>
      </c>
      <c r="H33" s="73"/>
      <c r="I33" s="74">
        <f t="shared" si="1"/>
        <v>0</v>
      </c>
    </row>
    <row r="34" spans="2:9" ht="18" x14ac:dyDescent="0.25">
      <c r="B34" s="71">
        <f t="shared" si="2"/>
        <v>0</v>
      </c>
      <c r="C34" s="74">
        <f t="shared" si="3"/>
        <v>0</v>
      </c>
      <c r="D34" s="73"/>
      <c r="E34" s="74">
        <f t="shared" si="4"/>
        <v>0</v>
      </c>
      <c r="F34" s="73"/>
      <c r="G34" s="74">
        <f t="shared" si="0"/>
        <v>0</v>
      </c>
      <c r="H34" s="73"/>
      <c r="I34" s="74">
        <f t="shared" si="1"/>
        <v>0</v>
      </c>
    </row>
    <row r="35" spans="2:9" ht="18" x14ac:dyDescent="0.25">
      <c r="B35" s="71">
        <f t="shared" si="2"/>
        <v>0</v>
      </c>
      <c r="C35" s="74">
        <f t="shared" si="3"/>
        <v>0</v>
      </c>
      <c r="D35" s="73"/>
      <c r="E35" s="74">
        <f t="shared" si="4"/>
        <v>0</v>
      </c>
      <c r="F35" s="73"/>
      <c r="G35" s="74">
        <f t="shared" si="0"/>
        <v>0</v>
      </c>
      <c r="H35" s="73"/>
      <c r="I35" s="74">
        <f t="shared" si="1"/>
        <v>0</v>
      </c>
    </row>
    <row r="36" spans="2:9" ht="18" x14ac:dyDescent="0.25">
      <c r="B36" s="71">
        <f t="shared" si="2"/>
        <v>0</v>
      </c>
      <c r="C36" s="74">
        <f t="shared" si="3"/>
        <v>0</v>
      </c>
      <c r="D36" s="73"/>
      <c r="E36" s="74">
        <f t="shared" si="4"/>
        <v>0</v>
      </c>
      <c r="F36" s="73"/>
      <c r="G36" s="74">
        <f t="shared" si="0"/>
        <v>0</v>
      </c>
      <c r="H36" s="73"/>
      <c r="I36" s="74">
        <f t="shared" si="1"/>
        <v>0</v>
      </c>
    </row>
    <row r="37" spans="2:9" ht="18" x14ac:dyDescent="0.25">
      <c r="B37" s="71">
        <f t="shared" si="2"/>
        <v>0</v>
      </c>
      <c r="C37" s="74">
        <f t="shared" si="3"/>
        <v>0</v>
      </c>
      <c r="D37" s="73"/>
      <c r="E37" s="74">
        <f t="shared" si="4"/>
        <v>0</v>
      </c>
      <c r="F37" s="73"/>
      <c r="G37" s="74">
        <f t="shared" si="0"/>
        <v>0</v>
      </c>
      <c r="H37" s="73"/>
      <c r="I37" s="74">
        <f t="shared" si="1"/>
        <v>0</v>
      </c>
    </row>
    <row r="38" spans="2:9" ht="18" x14ac:dyDescent="0.25">
      <c r="B38" s="71">
        <f t="shared" si="2"/>
        <v>0</v>
      </c>
      <c r="C38" s="74">
        <f t="shared" si="3"/>
        <v>0</v>
      </c>
      <c r="D38" s="73"/>
      <c r="E38" s="74">
        <f t="shared" si="4"/>
        <v>0</v>
      </c>
      <c r="F38" s="73"/>
      <c r="G38" s="74">
        <f t="shared" si="0"/>
        <v>0</v>
      </c>
      <c r="H38" s="73"/>
      <c r="I38" s="74">
        <f t="shared" si="1"/>
        <v>0</v>
      </c>
    </row>
    <row r="39" spans="2:9" ht="18" x14ac:dyDescent="0.25">
      <c r="B39" s="71">
        <f t="shared" si="2"/>
        <v>0</v>
      </c>
      <c r="C39" s="74">
        <f t="shared" si="3"/>
        <v>0</v>
      </c>
      <c r="D39" s="73"/>
      <c r="E39" s="74">
        <f t="shared" si="4"/>
        <v>0</v>
      </c>
      <c r="F39" s="73"/>
      <c r="G39" s="74">
        <f t="shared" si="0"/>
        <v>0</v>
      </c>
      <c r="H39" s="73"/>
      <c r="I39" s="74">
        <f t="shared" si="1"/>
        <v>0</v>
      </c>
    </row>
    <row r="40" spans="2:9" ht="18" x14ac:dyDescent="0.25">
      <c r="B40" s="71">
        <f t="shared" si="2"/>
        <v>0</v>
      </c>
      <c r="C40" s="74">
        <f t="shared" si="3"/>
        <v>0</v>
      </c>
      <c r="D40" s="73"/>
      <c r="E40" s="74">
        <f t="shared" si="4"/>
        <v>0</v>
      </c>
      <c r="F40" s="73"/>
      <c r="G40" s="74">
        <f t="shared" si="0"/>
        <v>0</v>
      </c>
      <c r="H40" s="73"/>
      <c r="I40" s="74">
        <f t="shared" si="1"/>
        <v>0</v>
      </c>
    </row>
    <row r="41" spans="2:9" ht="18" x14ac:dyDescent="0.25">
      <c r="B41" s="71">
        <f t="shared" si="2"/>
        <v>0</v>
      </c>
      <c r="C41" s="74">
        <f t="shared" si="3"/>
        <v>0</v>
      </c>
      <c r="D41" s="73"/>
      <c r="E41" s="74">
        <f t="shared" si="4"/>
        <v>0</v>
      </c>
      <c r="F41" s="73"/>
      <c r="G41" s="74">
        <f t="shared" si="0"/>
        <v>0</v>
      </c>
      <c r="H41" s="73"/>
      <c r="I41" s="74">
        <f t="shared" si="1"/>
        <v>0</v>
      </c>
    </row>
    <row r="42" spans="2:9" ht="18" x14ac:dyDescent="0.25">
      <c r="B42" s="71">
        <f t="shared" si="2"/>
        <v>0</v>
      </c>
      <c r="C42" s="74">
        <f t="shared" si="3"/>
        <v>0</v>
      </c>
      <c r="D42" s="73"/>
      <c r="E42" s="74">
        <f t="shared" si="4"/>
        <v>0</v>
      </c>
      <c r="F42" s="73"/>
      <c r="G42" s="74">
        <f t="shared" si="0"/>
        <v>0</v>
      </c>
      <c r="H42" s="73"/>
      <c r="I42" s="74">
        <f t="shared" si="1"/>
        <v>0</v>
      </c>
    </row>
    <row r="43" spans="2:9" ht="18" x14ac:dyDescent="0.25">
      <c r="B43" s="71">
        <f t="shared" si="2"/>
        <v>0</v>
      </c>
      <c r="C43" s="74">
        <f t="shared" si="3"/>
        <v>0</v>
      </c>
      <c r="D43" s="73"/>
      <c r="E43" s="74">
        <f t="shared" si="4"/>
        <v>0</v>
      </c>
      <c r="F43" s="73"/>
      <c r="G43" s="74">
        <f t="shared" si="0"/>
        <v>0</v>
      </c>
      <c r="H43" s="73"/>
      <c r="I43" s="74">
        <f t="shared" si="1"/>
        <v>0</v>
      </c>
    </row>
    <row r="44" spans="2:9" ht="18" x14ac:dyDescent="0.25">
      <c r="B44" s="71">
        <f t="shared" si="2"/>
        <v>0</v>
      </c>
      <c r="C44" s="74">
        <f t="shared" si="3"/>
        <v>0</v>
      </c>
      <c r="D44" s="73"/>
      <c r="E44" s="74">
        <f t="shared" si="4"/>
        <v>0</v>
      </c>
      <c r="F44" s="73"/>
      <c r="G44" s="74">
        <f t="shared" si="0"/>
        <v>0</v>
      </c>
      <c r="H44" s="73"/>
      <c r="I44" s="74">
        <f t="shared" si="1"/>
        <v>0</v>
      </c>
    </row>
    <row r="45" spans="2:9" ht="18" x14ac:dyDescent="0.25">
      <c r="B45" s="71">
        <f t="shared" si="2"/>
        <v>0</v>
      </c>
      <c r="C45" s="74">
        <f t="shared" si="3"/>
        <v>0</v>
      </c>
      <c r="D45" s="73"/>
      <c r="E45" s="74">
        <f t="shared" si="4"/>
        <v>0</v>
      </c>
      <c r="F45" s="73"/>
      <c r="G45" s="74">
        <f t="shared" si="0"/>
        <v>0</v>
      </c>
      <c r="H45" s="73"/>
      <c r="I45" s="74">
        <f t="shared" si="1"/>
        <v>0</v>
      </c>
    </row>
    <row r="46" spans="2:9" ht="18" x14ac:dyDescent="0.25">
      <c r="B46" s="71">
        <f t="shared" si="2"/>
        <v>0</v>
      </c>
      <c r="C46" s="74">
        <f t="shared" si="3"/>
        <v>0</v>
      </c>
      <c r="D46" s="73"/>
      <c r="E46" s="74">
        <f t="shared" si="4"/>
        <v>0</v>
      </c>
      <c r="F46" s="73"/>
      <c r="G46" s="74">
        <f t="shared" si="0"/>
        <v>0</v>
      </c>
      <c r="H46" s="73"/>
      <c r="I46" s="74">
        <f t="shared" si="1"/>
        <v>0</v>
      </c>
    </row>
    <row r="47" spans="2:9" ht="18" x14ac:dyDescent="0.25">
      <c r="B47" s="71">
        <f t="shared" si="2"/>
        <v>0</v>
      </c>
      <c r="C47" s="74">
        <f t="shared" si="3"/>
        <v>0</v>
      </c>
      <c r="D47" s="73"/>
      <c r="E47" s="74">
        <f t="shared" si="4"/>
        <v>0</v>
      </c>
      <c r="F47" s="73"/>
      <c r="G47" s="74">
        <f t="shared" si="0"/>
        <v>0</v>
      </c>
      <c r="H47" s="73"/>
      <c r="I47" s="74">
        <f t="shared" si="1"/>
        <v>0</v>
      </c>
    </row>
    <row r="48" spans="2:9" ht="18" x14ac:dyDescent="0.25">
      <c r="B48" s="71">
        <f t="shared" si="2"/>
        <v>0</v>
      </c>
      <c r="C48" s="74">
        <f t="shared" si="3"/>
        <v>0</v>
      </c>
      <c r="D48" s="73"/>
      <c r="E48" s="74">
        <f t="shared" si="4"/>
        <v>0</v>
      </c>
      <c r="F48" s="73"/>
      <c r="G48" s="74">
        <f t="shared" si="0"/>
        <v>0</v>
      </c>
      <c r="H48" s="73"/>
      <c r="I48" s="74">
        <f t="shared" si="1"/>
        <v>0</v>
      </c>
    </row>
    <row r="49" spans="2:9" ht="18" x14ac:dyDescent="0.25">
      <c r="B49" s="71">
        <f t="shared" si="2"/>
        <v>0</v>
      </c>
      <c r="C49" s="74">
        <f t="shared" si="3"/>
        <v>0</v>
      </c>
      <c r="D49" s="73"/>
      <c r="E49" s="74">
        <f t="shared" si="4"/>
        <v>0</v>
      </c>
      <c r="F49" s="73"/>
      <c r="G49" s="74">
        <f t="shared" si="0"/>
        <v>0</v>
      </c>
      <c r="H49" s="73"/>
      <c r="I49" s="74">
        <f t="shared" si="1"/>
        <v>0</v>
      </c>
    </row>
    <row r="50" spans="2:9" ht="18" x14ac:dyDescent="0.25">
      <c r="B50" s="71">
        <f t="shared" si="2"/>
        <v>0</v>
      </c>
      <c r="C50" s="74">
        <f t="shared" si="3"/>
        <v>0</v>
      </c>
      <c r="D50" s="73"/>
      <c r="E50" s="74">
        <f t="shared" si="4"/>
        <v>0</v>
      </c>
      <c r="F50" s="73"/>
      <c r="G50" s="74">
        <f t="shared" si="0"/>
        <v>0</v>
      </c>
      <c r="H50" s="73"/>
      <c r="I50" s="74">
        <f t="shared" si="1"/>
        <v>0</v>
      </c>
    </row>
    <row r="51" spans="2:9" ht="18" x14ac:dyDescent="0.25">
      <c r="B51" s="71">
        <f t="shared" si="2"/>
        <v>0</v>
      </c>
      <c r="C51" s="74">
        <f t="shared" si="3"/>
        <v>0</v>
      </c>
      <c r="D51" s="73"/>
      <c r="E51" s="74">
        <f t="shared" si="4"/>
        <v>0</v>
      </c>
      <c r="F51" s="73"/>
      <c r="G51" s="74">
        <f t="shared" si="0"/>
        <v>0</v>
      </c>
      <c r="H51" s="73"/>
      <c r="I51" s="74">
        <f t="shared" si="1"/>
        <v>0</v>
      </c>
    </row>
    <row r="52" spans="2:9" ht="18" x14ac:dyDescent="0.25">
      <c r="B52" s="71">
        <f t="shared" si="2"/>
        <v>0</v>
      </c>
      <c r="C52" s="74">
        <f t="shared" si="3"/>
        <v>0</v>
      </c>
      <c r="D52" s="73"/>
      <c r="E52" s="74">
        <f t="shared" si="4"/>
        <v>0</v>
      </c>
      <c r="F52" s="73"/>
      <c r="G52" s="74">
        <f t="shared" si="0"/>
        <v>0</v>
      </c>
      <c r="H52" s="73"/>
      <c r="I52" s="74">
        <f t="shared" si="1"/>
        <v>0</v>
      </c>
    </row>
    <row r="53" spans="2:9" ht="18" x14ac:dyDescent="0.25">
      <c r="B53" s="71">
        <f t="shared" si="2"/>
        <v>0</v>
      </c>
      <c r="C53" s="74">
        <f t="shared" si="3"/>
        <v>0</v>
      </c>
      <c r="D53" s="73"/>
      <c r="E53" s="74">
        <f t="shared" si="4"/>
        <v>0</v>
      </c>
      <c r="F53" s="73"/>
      <c r="G53" s="74">
        <f t="shared" si="0"/>
        <v>0</v>
      </c>
      <c r="H53" s="73"/>
      <c r="I53" s="74">
        <f t="shared" si="1"/>
        <v>0</v>
      </c>
    </row>
    <row r="54" spans="2:9" ht="18" x14ac:dyDescent="0.25">
      <c r="B54" s="71">
        <f t="shared" si="2"/>
        <v>0</v>
      </c>
      <c r="C54" s="74">
        <f t="shared" si="3"/>
        <v>0</v>
      </c>
      <c r="D54" s="73"/>
      <c r="E54" s="74">
        <f t="shared" si="4"/>
        <v>0</v>
      </c>
      <c r="F54" s="73"/>
      <c r="G54" s="74">
        <f t="shared" si="0"/>
        <v>0</v>
      </c>
      <c r="H54" s="73"/>
      <c r="I54" s="74">
        <f t="shared" si="1"/>
        <v>0</v>
      </c>
    </row>
    <row r="55" spans="2:9" ht="18" x14ac:dyDescent="0.25">
      <c r="B55" s="71">
        <f t="shared" si="2"/>
        <v>0</v>
      </c>
      <c r="C55" s="74">
        <f t="shared" si="3"/>
        <v>0</v>
      </c>
      <c r="D55" s="73"/>
      <c r="E55" s="74">
        <f t="shared" si="4"/>
        <v>0</v>
      </c>
      <c r="F55" s="73"/>
      <c r="G55" s="74">
        <f t="shared" si="0"/>
        <v>0</v>
      </c>
      <c r="H55" s="73"/>
      <c r="I55" s="74">
        <f t="shared" si="1"/>
        <v>0</v>
      </c>
    </row>
    <row r="56" spans="2:9" ht="18" x14ac:dyDescent="0.25">
      <c r="B56" s="71">
        <f t="shared" si="2"/>
        <v>0</v>
      </c>
      <c r="C56" s="74">
        <f t="shared" si="3"/>
        <v>0</v>
      </c>
      <c r="D56" s="73"/>
      <c r="E56" s="74">
        <f t="shared" si="4"/>
        <v>0</v>
      </c>
      <c r="F56" s="73"/>
      <c r="G56" s="74">
        <f t="shared" si="0"/>
        <v>0</v>
      </c>
      <c r="H56" s="73"/>
      <c r="I56" s="74">
        <f t="shared" si="1"/>
        <v>0</v>
      </c>
    </row>
    <row r="57" spans="2:9" ht="18" x14ac:dyDescent="0.25">
      <c r="B57" s="71">
        <f t="shared" si="2"/>
        <v>0</v>
      </c>
      <c r="C57" s="74">
        <f t="shared" si="3"/>
        <v>0</v>
      </c>
      <c r="D57" s="73"/>
      <c r="E57" s="74">
        <f t="shared" si="4"/>
        <v>0</v>
      </c>
      <c r="F57" s="73"/>
      <c r="G57" s="74">
        <f t="shared" si="0"/>
        <v>0</v>
      </c>
      <c r="H57" s="73"/>
      <c r="I57" s="74">
        <f t="shared" si="1"/>
        <v>0</v>
      </c>
    </row>
    <row r="58" spans="2:9" ht="18" x14ac:dyDescent="0.25">
      <c r="B58" s="71">
        <f t="shared" si="2"/>
        <v>0</v>
      </c>
      <c r="C58" s="74">
        <f t="shared" si="3"/>
        <v>0</v>
      </c>
      <c r="D58" s="73"/>
      <c r="E58" s="74">
        <f t="shared" si="4"/>
        <v>0</v>
      </c>
      <c r="F58" s="73"/>
      <c r="G58" s="74">
        <f t="shared" si="0"/>
        <v>0</v>
      </c>
      <c r="H58" s="73"/>
      <c r="I58" s="74">
        <f t="shared" si="1"/>
        <v>0</v>
      </c>
    </row>
    <row r="59" spans="2:9" ht="18" x14ac:dyDescent="0.25">
      <c r="B59" s="71">
        <f t="shared" si="2"/>
        <v>0</v>
      </c>
      <c r="C59" s="74">
        <f t="shared" si="3"/>
        <v>0</v>
      </c>
      <c r="D59" s="73"/>
      <c r="E59" s="74">
        <f t="shared" si="4"/>
        <v>0</v>
      </c>
      <c r="F59" s="73"/>
      <c r="G59" s="74">
        <f t="shared" si="0"/>
        <v>0</v>
      </c>
      <c r="H59" s="73"/>
      <c r="I59" s="74">
        <f t="shared" si="1"/>
        <v>0</v>
      </c>
    </row>
    <row r="60" spans="2:9" ht="18" x14ac:dyDescent="0.25">
      <c r="B60" s="71">
        <f t="shared" si="2"/>
        <v>0</v>
      </c>
      <c r="C60" s="74">
        <f t="shared" si="3"/>
        <v>0</v>
      </c>
      <c r="D60" s="73"/>
      <c r="E60" s="74">
        <f t="shared" si="4"/>
        <v>0</v>
      </c>
      <c r="F60" s="73"/>
      <c r="G60" s="74">
        <f t="shared" si="0"/>
        <v>0</v>
      </c>
      <c r="H60" s="73"/>
      <c r="I60" s="74">
        <f t="shared" si="1"/>
        <v>0</v>
      </c>
    </row>
    <row r="61" spans="2:9" ht="18" x14ac:dyDescent="0.25">
      <c r="B61" s="71">
        <f t="shared" si="2"/>
        <v>0</v>
      </c>
      <c r="C61" s="74">
        <f t="shared" si="3"/>
        <v>0</v>
      </c>
      <c r="D61" s="73"/>
      <c r="E61" s="74">
        <f t="shared" si="4"/>
        <v>0</v>
      </c>
      <c r="F61" s="73"/>
      <c r="G61" s="74">
        <f t="shared" si="0"/>
        <v>0</v>
      </c>
      <c r="H61" s="73"/>
      <c r="I61" s="74">
        <f t="shared" si="1"/>
        <v>0</v>
      </c>
    </row>
    <row r="62" spans="2:9" ht="18" x14ac:dyDescent="0.25">
      <c r="B62" s="71">
        <f t="shared" si="2"/>
        <v>0</v>
      </c>
      <c r="C62" s="74">
        <f t="shared" si="3"/>
        <v>0</v>
      </c>
      <c r="D62" s="73"/>
      <c r="E62" s="74">
        <f t="shared" si="4"/>
        <v>0</v>
      </c>
      <c r="F62" s="73"/>
      <c r="G62" s="74">
        <f t="shared" si="0"/>
        <v>0</v>
      </c>
      <c r="H62" s="73"/>
      <c r="I62" s="74">
        <f t="shared" si="1"/>
        <v>0</v>
      </c>
    </row>
    <row r="63" spans="2:9" ht="18" x14ac:dyDescent="0.25">
      <c r="B63" s="71">
        <f t="shared" si="2"/>
        <v>0</v>
      </c>
      <c r="C63" s="74">
        <f t="shared" si="3"/>
        <v>0</v>
      </c>
      <c r="D63" s="73"/>
      <c r="E63" s="74">
        <f t="shared" si="4"/>
        <v>0</v>
      </c>
      <c r="F63" s="73"/>
      <c r="G63" s="74">
        <f t="shared" si="0"/>
        <v>0</v>
      </c>
      <c r="H63" s="73"/>
      <c r="I63" s="74">
        <f t="shared" si="1"/>
        <v>0</v>
      </c>
    </row>
    <row r="64" spans="2:9" ht="18" x14ac:dyDescent="0.25">
      <c r="B64" s="71">
        <f t="shared" si="2"/>
        <v>0</v>
      </c>
      <c r="C64" s="74">
        <f t="shared" si="3"/>
        <v>0</v>
      </c>
      <c r="D64" s="73"/>
      <c r="E64" s="74">
        <f t="shared" si="4"/>
        <v>0</v>
      </c>
      <c r="F64" s="73"/>
      <c r="G64" s="74">
        <f t="shared" si="0"/>
        <v>0</v>
      </c>
      <c r="H64" s="73"/>
      <c r="I64" s="74">
        <f t="shared" si="1"/>
        <v>0</v>
      </c>
    </row>
    <row r="65" spans="2:9" ht="18" x14ac:dyDescent="0.25">
      <c r="B65" s="71">
        <f t="shared" si="2"/>
        <v>0</v>
      </c>
      <c r="C65" s="74">
        <f t="shared" si="3"/>
        <v>0</v>
      </c>
      <c r="D65" s="73"/>
      <c r="E65" s="74">
        <f t="shared" si="4"/>
        <v>0</v>
      </c>
      <c r="F65" s="73"/>
      <c r="G65" s="74">
        <f t="shared" si="0"/>
        <v>0</v>
      </c>
      <c r="H65" s="73"/>
      <c r="I65" s="74">
        <f t="shared" si="1"/>
        <v>0</v>
      </c>
    </row>
    <row r="66" spans="2:9" ht="18" x14ac:dyDescent="0.25">
      <c r="B66" s="71">
        <f t="shared" si="2"/>
        <v>0</v>
      </c>
      <c r="C66" s="74">
        <f t="shared" si="3"/>
        <v>0</v>
      </c>
      <c r="D66" s="73"/>
      <c r="E66" s="74">
        <f t="shared" si="4"/>
        <v>0</v>
      </c>
      <c r="F66" s="73"/>
      <c r="G66" s="74">
        <f t="shared" si="0"/>
        <v>0</v>
      </c>
      <c r="H66" s="73"/>
      <c r="I66" s="74">
        <f t="shared" si="1"/>
        <v>0</v>
      </c>
    </row>
    <row r="67" spans="2:9" ht="18" x14ac:dyDescent="0.25">
      <c r="B67" s="71">
        <f t="shared" si="2"/>
        <v>0</v>
      </c>
      <c r="C67" s="74">
        <f t="shared" si="3"/>
        <v>0</v>
      </c>
      <c r="D67" s="73"/>
      <c r="E67" s="74">
        <f t="shared" si="4"/>
        <v>0</v>
      </c>
      <c r="F67" s="73"/>
      <c r="G67" s="74">
        <f t="shared" si="0"/>
        <v>0</v>
      </c>
      <c r="H67" s="73"/>
      <c r="I67" s="74">
        <f t="shared" si="1"/>
        <v>0</v>
      </c>
    </row>
    <row r="68" spans="2:9" ht="18" x14ac:dyDescent="0.25">
      <c r="B68" s="71">
        <f t="shared" si="2"/>
        <v>0</v>
      </c>
      <c r="C68" s="74">
        <f t="shared" si="3"/>
        <v>0</v>
      </c>
      <c r="D68" s="73"/>
      <c r="E68" s="74">
        <f t="shared" si="4"/>
        <v>0</v>
      </c>
      <c r="F68" s="73"/>
      <c r="G68" s="74">
        <f t="shared" si="0"/>
        <v>0</v>
      </c>
      <c r="H68" s="73"/>
      <c r="I68" s="74">
        <f t="shared" si="1"/>
        <v>0</v>
      </c>
    </row>
    <row r="69" spans="2:9" ht="18" x14ac:dyDescent="0.25">
      <c r="B69" s="71">
        <f t="shared" si="2"/>
        <v>0</v>
      </c>
      <c r="C69" s="74">
        <f t="shared" si="3"/>
        <v>0</v>
      </c>
      <c r="D69" s="73"/>
      <c r="E69" s="74">
        <f t="shared" si="4"/>
        <v>0</v>
      </c>
      <c r="F69" s="73"/>
      <c r="G69" s="74">
        <f t="shared" si="0"/>
        <v>0</v>
      </c>
      <c r="H69" s="73"/>
      <c r="I69" s="74">
        <f t="shared" si="1"/>
        <v>0</v>
      </c>
    </row>
    <row r="70" spans="2:9" ht="18" x14ac:dyDescent="0.25">
      <c r="B70" s="71">
        <f t="shared" si="2"/>
        <v>0</v>
      </c>
      <c r="C70" s="74">
        <f t="shared" si="3"/>
        <v>0</v>
      </c>
      <c r="D70" s="73"/>
      <c r="E70" s="74">
        <f t="shared" si="4"/>
        <v>0</v>
      </c>
      <c r="F70" s="73"/>
      <c r="G70" s="74">
        <f t="shared" si="0"/>
        <v>0</v>
      </c>
      <c r="H70" s="73"/>
      <c r="I70" s="74">
        <f t="shared" si="1"/>
        <v>0</v>
      </c>
    </row>
    <row r="71" spans="2:9" ht="18" x14ac:dyDescent="0.25">
      <c r="B71" s="71">
        <f t="shared" si="2"/>
        <v>0</v>
      </c>
      <c r="C71" s="74">
        <f t="shared" si="3"/>
        <v>0</v>
      </c>
      <c r="D71" s="73"/>
      <c r="E71" s="74">
        <f t="shared" si="4"/>
        <v>0</v>
      </c>
      <c r="F71" s="73"/>
      <c r="G71" s="74">
        <f t="shared" si="0"/>
        <v>0</v>
      </c>
      <c r="H71" s="73"/>
      <c r="I71" s="74">
        <f t="shared" si="1"/>
        <v>0</v>
      </c>
    </row>
    <row r="72" spans="2:9" ht="18" x14ac:dyDescent="0.25">
      <c r="B72" s="71">
        <f t="shared" si="2"/>
        <v>0</v>
      </c>
      <c r="C72" s="74">
        <f t="shared" si="3"/>
        <v>0</v>
      </c>
      <c r="D72" s="73"/>
      <c r="E72" s="74">
        <f t="shared" si="4"/>
        <v>0</v>
      </c>
      <c r="F72" s="73"/>
      <c r="G72" s="74">
        <f t="shared" si="0"/>
        <v>0</v>
      </c>
      <c r="H72" s="73"/>
      <c r="I72" s="74">
        <f t="shared" si="1"/>
        <v>0</v>
      </c>
    </row>
    <row r="73" spans="2:9" ht="18" x14ac:dyDescent="0.25">
      <c r="B73" s="71">
        <f t="shared" si="2"/>
        <v>0</v>
      </c>
      <c r="C73" s="74">
        <f t="shared" si="3"/>
        <v>0</v>
      </c>
      <c r="D73" s="73"/>
      <c r="E73" s="74">
        <f t="shared" si="4"/>
        <v>0</v>
      </c>
      <c r="F73" s="73"/>
      <c r="G73" s="74">
        <f t="shared" si="0"/>
        <v>0</v>
      </c>
      <c r="H73" s="73"/>
      <c r="I73" s="74">
        <f t="shared" si="1"/>
        <v>0</v>
      </c>
    </row>
    <row r="74" spans="2:9" ht="18" x14ac:dyDescent="0.25">
      <c r="B74" s="71">
        <f t="shared" si="2"/>
        <v>0</v>
      </c>
      <c r="C74" s="74">
        <f t="shared" si="3"/>
        <v>0</v>
      </c>
      <c r="D74" s="73"/>
      <c r="E74" s="74">
        <f t="shared" si="4"/>
        <v>0</v>
      </c>
      <c r="F74" s="73"/>
      <c r="G74" s="74">
        <f t="shared" si="0"/>
        <v>0</v>
      </c>
      <c r="H74" s="73"/>
      <c r="I74" s="74">
        <f t="shared" si="1"/>
        <v>0</v>
      </c>
    </row>
    <row r="75" spans="2:9" ht="18" x14ac:dyDescent="0.25">
      <c r="B75" s="71">
        <f t="shared" si="2"/>
        <v>0</v>
      </c>
      <c r="C75" s="74">
        <f t="shared" si="3"/>
        <v>0</v>
      </c>
      <c r="D75" s="73"/>
      <c r="E75" s="74">
        <f t="shared" si="4"/>
        <v>0</v>
      </c>
      <c r="F75" s="73"/>
      <c r="G75" s="74">
        <f t="shared" si="0"/>
        <v>0</v>
      </c>
      <c r="H75" s="73"/>
      <c r="I75" s="74">
        <f t="shared" si="1"/>
        <v>0</v>
      </c>
    </row>
    <row r="76" spans="2:9" ht="18" x14ac:dyDescent="0.25">
      <c r="B76" s="71">
        <f t="shared" si="2"/>
        <v>0</v>
      </c>
      <c r="C76" s="74">
        <f t="shared" si="3"/>
        <v>0</v>
      </c>
      <c r="D76" s="73"/>
      <c r="E76" s="74">
        <f t="shared" si="4"/>
        <v>0</v>
      </c>
      <c r="F76" s="73"/>
      <c r="G76" s="74">
        <f t="shared" si="0"/>
        <v>0</v>
      </c>
      <c r="H76" s="73"/>
      <c r="I76" s="74">
        <f t="shared" si="1"/>
        <v>0</v>
      </c>
    </row>
    <row r="77" spans="2:9" ht="18" x14ac:dyDescent="0.25">
      <c r="B77" s="71">
        <f t="shared" si="2"/>
        <v>0</v>
      </c>
      <c r="C77" s="74">
        <f t="shared" si="3"/>
        <v>0</v>
      </c>
      <c r="D77" s="73"/>
      <c r="E77" s="74">
        <f t="shared" si="4"/>
        <v>0</v>
      </c>
      <c r="F77" s="73"/>
      <c r="G77" s="74">
        <f t="shared" si="0"/>
        <v>0</v>
      </c>
      <c r="H77" s="73"/>
      <c r="I77" s="74">
        <f t="shared" si="1"/>
        <v>0</v>
      </c>
    </row>
    <row r="78" spans="2:9" ht="18" x14ac:dyDescent="0.25">
      <c r="B78" s="71">
        <f t="shared" si="2"/>
        <v>0</v>
      </c>
      <c r="C78" s="74">
        <f t="shared" si="3"/>
        <v>0</v>
      </c>
      <c r="D78" s="73"/>
      <c r="E78" s="74">
        <f t="shared" si="4"/>
        <v>0</v>
      </c>
      <c r="F78" s="73"/>
      <c r="G78" s="74">
        <f t="shared" si="0"/>
        <v>0</v>
      </c>
      <c r="H78" s="73"/>
      <c r="I78" s="74">
        <f t="shared" si="1"/>
        <v>0</v>
      </c>
    </row>
    <row r="79" spans="2:9" ht="18" x14ac:dyDescent="0.25">
      <c r="B79" s="71">
        <f t="shared" si="2"/>
        <v>0</v>
      </c>
      <c r="C79" s="74">
        <f t="shared" si="3"/>
        <v>0</v>
      </c>
      <c r="D79" s="73"/>
      <c r="E79" s="74">
        <f t="shared" si="4"/>
        <v>0</v>
      </c>
      <c r="F79" s="73"/>
      <c r="G79" s="74">
        <f t="shared" ref="G79:G142" si="5">IF(C79&lt;10,0,$E$10-E79)</f>
        <v>0</v>
      </c>
      <c r="H79" s="73"/>
      <c r="I79" s="74">
        <f t="shared" ref="I79:I142" si="6">IF(C79-G79&lt;10,0,C79-G79)</f>
        <v>0</v>
      </c>
    </row>
    <row r="80" spans="2:9" ht="18" x14ac:dyDescent="0.25">
      <c r="B80" s="71">
        <f t="shared" ref="B80:B143" si="7">IF(I79&lt;10,0,(B79+1))</f>
        <v>0</v>
      </c>
      <c r="C80" s="74">
        <f t="shared" ref="C80:C143" si="8">I79</f>
        <v>0</v>
      </c>
      <c r="D80" s="73"/>
      <c r="E80" s="74">
        <f t="shared" ref="E80:E143" si="9">IF($E$9=0,0,ROUND(C80*($E$9/$E$6),2))</f>
        <v>0</v>
      </c>
      <c r="F80" s="73"/>
      <c r="G80" s="74">
        <f t="shared" si="5"/>
        <v>0</v>
      </c>
      <c r="H80" s="73"/>
      <c r="I80" s="74">
        <f t="shared" si="6"/>
        <v>0</v>
      </c>
    </row>
    <row r="81" spans="2:9" ht="18" x14ac:dyDescent="0.25">
      <c r="B81" s="71">
        <f t="shared" si="7"/>
        <v>0</v>
      </c>
      <c r="C81" s="74">
        <f t="shared" si="8"/>
        <v>0</v>
      </c>
      <c r="D81" s="73"/>
      <c r="E81" s="74">
        <f t="shared" si="9"/>
        <v>0</v>
      </c>
      <c r="F81" s="73"/>
      <c r="G81" s="74">
        <f t="shared" si="5"/>
        <v>0</v>
      </c>
      <c r="H81" s="73"/>
      <c r="I81" s="74">
        <f t="shared" si="6"/>
        <v>0</v>
      </c>
    </row>
    <row r="82" spans="2:9" ht="18" x14ac:dyDescent="0.25">
      <c r="B82" s="71">
        <f t="shared" si="7"/>
        <v>0</v>
      </c>
      <c r="C82" s="74">
        <f t="shared" si="8"/>
        <v>0</v>
      </c>
      <c r="D82" s="73"/>
      <c r="E82" s="74">
        <f t="shared" si="9"/>
        <v>0</v>
      </c>
      <c r="F82" s="73"/>
      <c r="G82" s="74">
        <f t="shared" si="5"/>
        <v>0</v>
      </c>
      <c r="H82" s="73"/>
      <c r="I82" s="74">
        <f t="shared" si="6"/>
        <v>0</v>
      </c>
    </row>
    <row r="83" spans="2:9" ht="18" x14ac:dyDescent="0.25">
      <c r="B83" s="71">
        <f t="shared" si="7"/>
        <v>0</v>
      </c>
      <c r="C83" s="74">
        <f t="shared" si="8"/>
        <v>0</v>
      </c>
      <c r="D83" s="73"/>
      <c r="E83" s="74">
        <f t="shared" si="9"/>
        <v>0</v>
      </c>
      <c r="F83" s="73"/>
      <c r="G83" s="74">
        <f t="shared" si="5"/>
        <v>0</v>
      </c>
      <c r="H83" s="73"/>
      <c r="I83" s="74">
        <f t="shared" si="6"/>
        <v>0</v>
      </c>
    </row>
    <row r="84" spans="2:9" ht="18" x14ac:dyDescent="0.25">
      <c r="B84" s="71">
        <f t="shared" si="7"/>
        <v>0</v>
      </c>
      <c r="C84" s="74">
        <f t="shared" si="8"/>
        <v>0</v>
      </c>
      <c r="D84" s="73"/>
      <c r="E84" s="74">
        <f t="shared" si="9"/>
        <v>0</v>
      </c>
      <c r="F84" s="73"/>
      <c r="G84" s="74">
        <f t="shared" si="5"/>
        <v>0</v>
      </c>
      <c r="H84" s="73"/>
      <c r="I84" s="74">
        <f t="shared" si="6"/>
        <v>0</v>
      </c>
    </row>
    <row r="85" spans="2:9" ht="18" x14ac:dyDescent="0.25">
      <c r="B85" s="71">
        <f t="shared" si="7"/>
        <v>0</v>
      </c>
      <c r="C85" s="74">
        <f t="shared" si="8"/>
        <v>0</v>
      </c>
      <c r="D85" s="73"/>
      <c r="E85" s="74">
        <f t="shared" si="9"/>
        <v>0</v>
      </c>
      <c r="F85" s="73"/>
      <c r="G85" s="74">
        <f t="shared" si="5"/>
        <v>0</v>
      </c>
      <c r="H85" s="73"/>
      <c r="I85" s="74">
        <f t="shared" si="6"/>
        <v>0</v>
      </c>
    </row>
    <row r="86" spans="2:9" ht="18" x14ac:dyDescent="0.25">
      <c r="B86" s="71">
        <f t="shared" si="7"/>
        <v>0</v>
      </c>
      <c r="C86" s="74">
        <f t="shared" si="8"/>
        <v>0</v>
      </c>
      <c r="D86" s="73"/>
      <c r="E86" s="74">
        <f t="shared" si="9"/>
        <v>0</v>
      </c>
      <c r="F86" s="73"/>
      <c r="G86" s="74">
        <f t="shared" si="5"/>
        <v>0</v>
      </c>
      <c r="H86" s="73"/>
      <c r="I86" s="74">
        <f t="shared" si="6"/>
        <v>0</v>
      </c>
    </row>
    <row r="87" spans="2:9" ht="18" x14ac:dyDescent="0.25">
      <c r="B87" s="71">
        <f t="shared" si="7"/>
        <v>0</v>
      </c>
      <c r="C87" s="74">
        <f t="shared" si="8"/>
        <v>0</v>
      </c>
      <c r="D87" s="73"/>
      <c r="E87" s="74">
        <f t="shared" si="9"/>
        <v>0</v>
      </c>
      <c r="F87" s="73"/>
      <c r="G87" s="74">
        <f t="shared" si="5"/>
        <v>0</v>
      </c>
      <c r="H87" s="73"/>
      <c r="I87" s="74">
        <f t="shared" si="6"/>
        <v>0</v>
      </c>
    </row>
    <row r="88" spans="2:9" ht="18" x14ac:dyDescent="0.25">
      <c r="B88" s="71">
        <f t="shared" si="7"/>
        <v>0</v>
      </c>
      <c r="C88" s="74">
        <f t="shared" si="8"/>
        <v>0</v>
      </c>
      <c r="D88" s="73"/>
      <c r="E88" s="74">
        <f t="shared" si="9"/>
        <v>0</v>
      </c>
      <c r="F88" s="73"/>
      <c r="G88" s="74">
        <f t="shared" si="5"/>
        <v>0</v>
      </c>
      <c r="H88" s="73"/>
      <c r="I88" s="74">
        <f t="shared" si="6"/>
        <v>0</v>
      </c>
    </row>
    <row r="89" spans="2:9" ht="18" x14ac:dyDescent="0.25">
      <c r="B89" s="71">
        <f t="shared" si="7"/>
        <v>0</v>
      </c>
      <c r="C89" s="74">
        <f t="shared" si="8"/>
        <v>0</v>
      </c>
      <c r="D89" s="73"/>
      <c r="E89" s="74">
        <f t="shared" si="9"/>
        <v>0</v>
      </c>
      <c r="F89" s="73"/>
      <c r="G89" s="74">
        <f t="shared" si="5"/>
        <v>0</v>
      </c>
      <c r="H89" s="73"/>
      <c r="I89" s="74">
        <f t="shared" si="6"/>
        <v>0</v>
      </c>
    </row>
    <row r="90" spans="2:9" ht="18" x14ac:dyDescent="0.25">
      <c r="B90" s="71">
        <f t="shared" si="7"/>
        <v>0</v>
      </c>
      <c r="C90" s="74">
        <f t="shared" si="8"/>
        <v>0</v>
      </c>
      <c r="D90" s="73"/>
      <c r="E90" s="74">
        <f t="shared" si="9"/>
        <v>0</v>
      </c>
      <c r="F90" s="73"/>
      <c r="G90" s="74">
        <f t="shared" si="5"/>
        <v>0</v>
      </c>
      <c r="H90" s="73"/>
      <c r="I90" s="74">
        <f t="shared" si="6"/>
        <v>0</v>
      </c>
    </row>
    <row r="91" spans="2:9" ht="18" x14ac:dyDescent="0.25">
      <c r="B91" s="71">
        <f t="shared" si="7"/>
        <v>0</v>
      </c>
      <c r="C91" s="74">
        <f t="shared" si="8"/>
        <v>0</v>
      </c>
      <c r="D91" s="73"/>
      <c r="E91" s="74">
        <f t="shared" si="9"/>
        <v>0</v>
      </c>
      <c r="F91" s="73"/>
      <c r="G91" s="74">
        <f t="shared" si="5"/>
        <v>0</v>
      </c>
      <c r="H91" s="73"/>
      <c r="I91" s="74">
        <f t="shared" si="6"/>
        <v>0</v>
      </c>
    </row>
    <row r="92" spans="2:9" ht="18" x14ac:dyDescent="0.25">
      <c r="B92" s="71">
        <f t="shared" si="7"/>
        <v>0</v>
      </c>
      <c r="C92" s="74">
        <f t="shared" si="8"/>
        <v>0</v>
      </c>
      <c r="D92" s="73"/>
      <c r="E92" s="74">
        <f t="shared" si="9"/>
        <v>0</v>
      </c>
      <c r="F92" s="73"/>
      <c r="G92" s="74">
        <f t="shared" si="5"/>
        <v>0</v>
      </c>
      <c r="H92" s="73"/>
      <c r="I92" s="74">
        <f t="shared" si="6"/>
        <v>0</v>
      </c>
    </row>
    <row r="93" spans="2:9" ht="18" x14ac:dyDescent="0.25">
      <c r="B93" s="71">
        <f t="shared" si="7"/>
        <v>0</v>
      </c>
      <c r="C93" s="74">
        <f t="shared" si="8"/>
        <v>0</v>
      </c>
      <c r="D93" s="73"/>
      <c r="E93" s="74">
        <f t="shared" si="9"/>
        <v>0</v>
      </c>
      <c r="F93" s="73"/>
      <c r="G93" s="74">
        <f t="shared" si="5"/>
        <v>0</v>
      </c>
      <c r="H93" s="73"/>
      <c r="I93" s="74">
        <f t="shared" si="6"/>
        <v>0</v>
      </c>
    </row>
    <row r="94" spans="2:9" ht="18" x14ac:dyDescent="0.25">
      <c r="B94" s="71">
        <f t="shared" si="7"/>
        <v>0</v>
      </c>
      <c r="C94" s="74">
        <f t="shared" si="8"/>
        <v>0</v>
      </c>
      <c r="D94" s="73"/>
      <c r="E94" s="74">
        <f t="shared" si="9"/>
        <v>0</v>
      </c>
      <c r="F94" s="73"/>
      <c r="G94" s="74">
        <f t="shared" si="5"/>
        <v>0</v>
      </c>
      <c r="H94" s="73"/>
      <c r="I94" s="74">
        <f t="shared" si="6"/>
        <v>0</v>
      </c>
    </row>
    <row r="95" spans="2:9" ht="18" x14ac:dyDescent="0.25">
      <c r="B95" s="71">
        <f t="shared" si="7"/>
        <v>0</v>
      </c>
      <c r="C95" s="74">
        <f t="shared" si="8"/>
        <v>0</v>
      </c>
      <c r="D95" s="73"/>
      <c r="E95" s="74">
        <f t="shared" si="9"/>
        <v>0</v>
      </c>
      <c r="F95" s="73"/>
      <c r="G95" s="74">
        <f t="shared" si="5"/>
        <v>0</v>
      </c>
      <c r="H95" s="73"/>
      <c r="I95" s="74">
        <f t="shared" si="6"/>
        <v>0</v>
      </c>
    </row>
    <row r="96" spans="2:9" ht="18" x14ac:dyDescent="0.25">
      <c r="B96" s="71">
        <f t="shared" si="7"/>
        <v>0</v>
      </c>
      <c r="C96" s="74">
        <f t="shared" si="8"/>
        <v>0</v>
      </c>
      <c r="D96" s="73"/>
      <c r="E96" s="74">
        <f t="shared" si="9"/>
        <v>0</v>
      </c>
      <c r="F96" s="73"/>
      <c r="G96" s="74">
        <f t="shared" si="5"/>
        <v>0</v>
      </c>
      <c r="H96" s="73"/>
      <c r="I96" s="74">
        <f t="shared" si="6"/>
        <v>0</v>
      </c>
    </row>
    <row r="97" spans="2:9" ht="18" x14ac:dyDescent="0.25">
      <c r="B97" s="71">
        <f t="shared" si="7"/>
        <v>0</v>
      </c>
      <c r="C97" s="74">
        <f t="shared" si="8"/>
        <v>0</v>
      </c>
      <c r="D97" s="73"/>
      <c r="E97" s="74">
        <f t="shared" si="9"/>
        <v>0</v>
      </c>
      <c r="F97" s="73"/>
      <c r="G97" s="74">
        <f t="shared" si="5"/>
        <v>0</v>
      </c>
      <c r="H97" s="73"/>
      <c r="I97" s="74">
        <f t="shared" si="6"/>
        <v>0</v>
      </c>
    </row>
    <row r="98" spans="2:9" ht="18" x14ac:dyDescent="0.25">
      <c r="B98" s="71">
        <f t="shared" si="7"/>
        <v>0</v>
      </c>
      <c r="C98" s="74">
        <f t="shared" si="8"/>
        <v>0</v>
      </c>
      <c r="D98" s="73"/>
      <c r="E98" s="74">
        <f t="shared" si="9"/>
        <v>0</v>
      </c>
      <c r="F98" s="73"/>
      <c r="G98" s="74">
        <f t="shared" si="5"/>
        <v>0</v>
      </c>
      <c r="H98" s="73"/>
      <c r="I98" s="74">
        <f t="shared" si="6"/>
        <v>0</v>
      </c>
    </row>
    <row r="99" spans="2:9" ht="18" x14ac:dyDescent="0.25">
      <c r="B99" s="71">
        <f t="shared" si="7"/>
        <v>0</v>
      </c>
      <c r="C99" s="74">
        <f t="shared" si="8"/>
        <v>0</v>
      </c>
      <c r="D99" s="73"/>
      <c r="E99" s="74">
        <f t="shared" si="9"/>
        <v>0</v>
      </c>
      <c r="F99" s="73"/>
      <c r="G99" s="74">
        <f t="shared" si="5"/>
        <v>0</v>
      </c>
      <c r="H99" s="73"/>
      <c r="I99" s="74">
        <f t="shared" si="6"/>
        <v>0</v>
      </c>
    </row>
    <row r="100" spans="2:9" ht="18" x14ac:dyDescent="0.25">
      <c r="B100" s="71">
        <f t="shared" si="7"/>
        <v>0</v>
      </c>
      <c r="C100" s="74">
        <f t="shared" si="8"/>
        <v>0</v>
      </c>
      <c r="D100" s="73"/>
      <c r="E100" s="74">
        <f t="shared" si="9"/>
        <v>0</v>
      </c>
      <c r="F100" s="73"/>
      <c r="G100" s="74">
        <f t="shared" si="5"/>
        <v>0</v>
      </c>
      <c r="H100" s="73"/>
      <c r="I100" s="74">
        <f t="shared" si="6"/>
        <v>0</v>
      </c>
    </row>
    <row r="101" spans="2:9" ht="18" x14ac:dyDescent="0.25">
      <c r="B101" s="71">
        <f t="shared" si="7"/>
        <v>0</v>
      </c>
      <c r="C101" s="74">
        <f t="shared" si="8"/>
        <v>0</v>
      </c>
      <c r="D101" s="73"/>
      <c r="E101" s="74">
        <f t="shared" si="9"/>
        <v>0</v>
      </c>
      <c r="F101" s="73"/>
      <c r="G101" s="74">
        <f t="shared" si="5"/>
        <v>0</v>
      </c>
      <c r="H101" s="73"/>
      <c r="I101" s="74">
        <f t="shared" si="6"/>
        <v>0</v>
      </c>
    </row>
    <row r="102" spans="2:9" ht="18" x14ac:dyDescent="0.25">
      <c r="B102" s="71">
        <f t="shared" si="7"/>
        <v>0</v>
      </c>
      <c r="C102" s="74">
        <f t="shared" si="8"/>
        <v>0</v>
      </c>
      <c r="D102" s="73"/>
      <c r="E102" s="74">
        <f t="shared" si="9"/>
        <v>0</v>
      </c>
      <c r="F102" s="73"/>
      <c r="G102" s="74">
        <f t="shared" si="5"/>
        <v>0</v>
      </c>
      <c r="H102" s="73"/>
      <c r="I102" s="74">
        <f t="shared" si="6"/>
        <v>0</v>
      </c>
    </row>
    <row r="103" spans="2:9" ht="18" x14ac:dyDescent="0.25">
      <c r="B103" s="71">
        <f t="shared" si="7"/>
        <v>0</v>
      </c>
      <c r="C103" s="74">
        <f t="shared" si="8"/>
        <v>0</v>
      </c>
      <c r="D103" s="73"/>
      <c r="E103" s="74">
        <f t="shared" si="9"/>
        <v>0</v>
      </c>
      <c r="F103" s="73"/>
      <c r="G103" s="74">
        <f t="shared" si="5"/>
        <v>0</v>
      </c>
      <c r="H103" s="73"/>
      <c r="I103" s="74">
        <f t="shared" si="6"/>
        <v>0</v>
      </c>
    </row>
    <row r="104" spans="2:9" ht="18" x14ac:dyDescent="0.25">
      <c r="B104" s="71">
        <f t="shared" si="7"/>
        <v>0</v>
      </c>
      <c r="C104" s="74">
        <f t="shared" si="8"/>
        <v>0</v>
      </c>
      <c r="D104" s="73"/>
      <c r="E104" s="74">
        <f t="shared" si="9"/>
        <v>0</v>
      </c>
      <c r="F104" s="73"/>
      <c r="G104" s="74">
        <f t="shared" si="5"/>
        <v>0</v>
      </c>
      <c r="H104" s="73"/>
      <c r="I104" s="74">
        <f t="shared" si="6"/>
        <v>0</v>
      </c>
    </row>
    <row r="105" spans="2:9" ht="18" x14ac:dyDescent="0.25">
      <c r="B105" s="71">
        <f t="shared" si="7"/>
        <v>0</v>
      </c>
      <c r="C105" s="74">
        <f t="shared" si="8"/>
        <v>0</v>
      </c>
      <c r="D105" s="73"/>
      <c r="E105" s="74">
        <f t="shared" si="9"/>
        <v>0</v>
      </c>
      <c r="F105" s="73"/>
      <c r="G105" s="74">
        <f t="shared" si="5"/>
        <v>0</v>
      </c>
      <c r="H105" s="73"/>
      <c r="I105" s="74">
        <f t="shared" si="6"/>
        <v>0</v>
      </c>
    </row>
    <row r="106" spans="2:9" ht="18" x14ac:dyDescent="0.25">
      <c r="B106" s="71">
        <f t="shared" si="7"/>
        <v>0</v>
      </c>
      <c r="C106" s="74">
        <f t="shared" si="8"/>
        <v>0</v>
      </c>
      <c r="D106" s="73"/>
      <c r="E106" s="74">
        <f t="shared" si="9"/>
        <v>0</v>
      </c>
      <c r="F106" s="73"/>
      <c r="G106" s="74">
        <f t="shared" si="5"/>
        <v>0</v>
      </c>
      <c r="H106" s="73"/>
      <c r="I106" s="74">
        <f t="shared" si="6"/>
        <v>0</v>
      </c>
    </row>
    <row r="107" spans="2:9" ht="18" x14ac:dyDescent="0.25">
      <c r="B107" s="71">
        <f t="shared" si="7"/>
        <v>0</v>
      </c>
      <c r="C107" s="74">
        <f t="shared" si="8"/>
        <v>0</v>
      </c>
      <c r="D107" s="73"/>
      <c r="E107" s="74">
        <f t="shared" si="9"/>
        <v>0</v>
      </c>
      <c r="F107" s="73"/>
      <c r="G107" s="74">
        <f t="shared" si="5"/>
        <v>0</v>
      </c>
      <c r="H107" s="73"/>
      <c r="I107" s="74">
        <f t="shared" si="6"/>
        <v>0</v>
      </c>
    </row>
    <row r="108" spans="2:9" ht="18" x14ac:dyDescent="0.25">
      <c r="B108" s="71">
        <f t="shared" si="7"/>
        <v>0</v>
      </c>
      <c r="C108" s="74">
        <f t="shared" si="8"/>
        <v>0</v>
      </c>
      <c r="D108" s="73"/>
      <c r="E108" s="74">
        <f t="shared" si="9"/>
        <v>0</v>
      </c>
      <c r="F108" s="73"/>
      <c r="G108" s="74">
        <f t="shared" si="5"/>
        <v>0</v>
      </c>
      <c r="H108" s="73"/>
      <c r="I108" s="74">
        <f t="shared" si="6"/>
        <v>0</v>
      </c>
    </row>
    <row r="109" spans="2:9" ht="18" x14ac:dyDescent="0.25">
      <c r="B109" s="71">
        <f t="shared" si="7"/>
        <v>0</v>
      </c>
      <c r="C109" s="74">
        <f t="shared" si="8"/>
        <v>0</v>
      </c>
      <c r="D109" s="73"/>
      <c r="E109" s="74">
        <f t="shared" si="9"/>
        <v>0</v>
      </c>
      <c r="F109" s="73"/>
      <c r="G109" s="74">
        <f t="shared" si="5"/>
        <v>0</v>
      </c>
      <c r="H109" s="73"/>
      <c r="I109" s="74">
        <f t="shared" si="6"/>
        <v>0</v>
      </c>
    </row>
    <row r="110" spans="2:9" ht="18" x14ac:dyDescent="0.25">
      <c r="B110" s="71">
        <f t="shared" si="7"/>
        <v>0</v>
      </c>
      <c r="C110" s="74">
        <f t="shared" si="8"/>
        <v>0</v>
      </c>
      <c r="D110" s="73"/>
      <c r="E110" s="74">
        <f t="shared" si="9"/>
        <v>0</v>
      </c>
      <c r="F110" s="73"/>
      <c r="G110" s="74">
        <f t="shared" si="5"/>
        <v>0</v>
      </c>
      <c r="H110" s="73"/>
      <c r="I110" s="74">
        <f t="shared" si="6"/>
        <v>0</v>
      </c>
    </row>
    <row r="111" spans="2:9" ht="18" x14ac:dyDescent="0.25">
      <c r="B111" s="71">
        <f t="shared" si="7"/>
        <v>0</v>
      </c>
      <c r="C111" s="74">
        <f t="shared" si="8"/>
        <v>0</v>
      </c>
      <c r="D111" s="73"/>
      <c r="E111" s="74">
        <f t="shared" si="9"/>
        <v>0</v>
      </c>
      <c r="F111" s="73"/>
      <c r="G111" s="74">
        <f t="shared" si="5"/>
        <v>0</v>
      </c>
      <c r="H111" s="73"/>
      <c r="I111" s="74">
        <f t="shared" si="6"/>
        <v>0</v>
      </c>
    </row>
    <row r="112" spans="2:9" ht="18" x14ac:dyDescent="0.25">
      <c r="B112" s="71">
        <f t="shared" si="7"/>
        <v>0</v>
      </c>
      <c r="C112" s="74">
        <f t="shared" si="8"/>
        <v>0</v>
      </c>
      <c r="D112" s="73"/>
      <c r="E112" s="74">
        <f t="shared" si="9"/>
        <v>0</v>
      </c>
      <c r="F112" s="73"/>
      <c r="G112" s="74">
        <f t="shared" si="5"/>
        <v>0</v>
      </c>
      <c r="H112" s="73"/>
      <c r="I112" s="74">
        <f t="shared" si="6"/>
        <v>0</v>
      </c>
    </row>
    <row r="113" spans="2:9" ht="18" x14ac:dyDescent="0.25">
      <c r="B113" s="71">
        <f t="shared" si="7"/>
        <v>0</v>
      </c>
      <c r="C113" s="74">
        <f t="shared" si="8"/>
        <v>0</v>
      </c>
      <c r="D113" s="73"/>
      <c r="E113" s="74">
        <f t="shared" si="9"/>
        <v>0</v>
      </c>
      <c r="F113" s="73"/>
      <c r="G113" s="74">
        <f t="shared" si="5"/>
        <v>0</v>
      </c>
      <c r="H113" s="73"/>
      <c r="I113" s="74">
        <f t="shared" si="6"/>
        <v>0</v>
      </c>
    </row>
    <row r="114" spans="2:9" ht="18" x14ac:dyDescent="0.25">
      <c r="B114" s="71">
        <f t="shared" si="7"/>
        <v>0</v>
      </c>
      <c r="C114" s="74">
        <f t="shared" si="8"/>
        <v>0</v>
      </c>
      <c r="D114" s="73"/>
      <c r="E114" s="74">
        <f t="shared" si="9"/>
        <v>0</v>
      </c>
      <c r="F114" s="73"/>
      <c r="G114" s="74">
        <f t="shared" si="5"/>
        <v>0</v>
      </c>
      <c r="H114" s="73"/>
      <c r="I114" s="74">
        <f t="shared" si="6"/>
        <v>0</v>
      </c>
    </row>
    <row r="115" spans="2:9" ht="18" x14ac:dyDescent="0.25">
      <c r="B115" s="71">
        <f t="shared" si="7"/>
        <v>0</v>
      </c>
      <c r="C115" s="74">
        <f t="shared" si="8"/>
        <v>0</v>
      </c>
      <c r="D115" s="73"/>
      <c r="E115" s="74">
        <f t="shared" si="9"/>
        <v>0</v>
      </c>
      <c r="F115" s="73"/>
      <c r="G115" s="74">
        <f t="shared" si="5"/>
        <v>0</v>
      </c>
      <c r="H115" s="73"/>
      <c r="I115" s="74">
        <f t="shared" si="6"/>
        <v>0</v>
      </c>
    </row>
    <row r="116" spans="2:9" ht="18" x14ac:dyDescent="0.25">
      <c r="B116" s="71">
        <f t="shared" si="7"/>
        <v>0</v>
      </c>
      <c r="C116" s="74">
        <f t="shared" si="8"/>
        <v>0</v>
      </c>
      <c r="D116" s="73"/>
      <c r="E116" s="74">
        <f t="shared" si="9"/>
        <v>0</v>
      </c>
      <c r="F116" s="73"/>
      <c r="G116" s="74">
        <f t="shared" si="5"/>
        <v>0</v>
      </c>
      <c r="H116" s="73"/>
      <c r="I116" s="74">
        <f t="shared" si="6"/>
        <v>0</v>
      </c>
    </row>
    <row r="117" spans="2:9" ht="18" x14ac:dyDescent="0.25">
      <c r="B117" s="71">
        <f t="shared" si="7"/>
        <v>0</v>
      </c>
      <c r="C117" s="74">
        <f t="shared" si="8"/>
        <v>0</v>
      </c>
      <c r="D117" s="73"/>
      <c r="E117" s="74">
        <f t="shared" si="9"/>
        <v>0</v>
      </c>
      <c r="F117" s="73"/>
      <c r="G117" s="74">
        <f t="shared" si="5"/>
        <v>0</v>
      </c>
      <c r="H117" s="73"/>
      <c r="I117" s="74">
        <f t="shared" si="6"/>
        <v>0</v>
      </c>
    </row>
    <row r="118" spans="2:9" ht="18" x14ac:dyDescent="0.25">
      <c r="B118" s="71">
        <f t="shared" si="7"/>
        <v>0</v>
      </c>
      <c r="C118" s="74">
        <f t="shared" si="8"/>
        <v>0</v>
      </c>
      <c r="D118" s="73"/>
      <c r="E118" s="74">
        <f t="shared" si="9"/>
        <v>0</v>
      </c>
      <c r="F118" s="73"/>
      <c r="G118" s="74">
        <f t="shared" si="5"/>
        <v>0</v>
      </c>
      <c r="H118" s="73"/>
      <c r="I118" s="74">
        <f t="shared" si="6"/>
        <v>0</v>
      </c>
    </row>
    <row r="119" spans="2:9" ht="18" x14ac:dyDescent="0.25">
      <c r="B119" s="71">
        <f t="shared" si="7"/>
        <v>0</v>
      </c>
      <c r="C119" s="74">
        <f t="shared" si="8"/>
        <v>0</v>
      </c>
      <c r="D119" s="73"/>
      <c r="E119" s="74">
        <f t="shared" si="9"/>
        <v>0</v>
      </c>
      <c r="F119" s="73"/>
      <c r="G119" s="74">
        <f t="shared" si="5"/>
        <v>0</v>
      </c>
      <c r="H119" s="73"/>
      <c r="I119" s="74">
        <f t="shared" si="6"/>
        <v>0</v>
      </c>
    </row>
    <row r="120" spans="2:9" ht="18" x14ac:dyDescent="0.25">
      <c r="B120" s="71">
        <f t="shared" si="7"/>
        <v>0</v>
      </c>
      <c r="C120" s="74">
        <f t="shared" si="8"/>
        <v>0</v>
      </c>
      <c r="D120" s="73"/>
      <c r="E120" s="74">
        <f t="shared" si="9"/>
        <v>0</v>
      </c>
      <c r="F120" s="73"/>
      <c r="G120" s="74">
        <f t="shared" si="5"/>
        <v>0</v>
      </c>
      <c r="H120" s="73"/>
      <c r="I120" s="74">
        <f t="shared" si="6"/>
        <v>0</v>
      </c>
    </row>
    <row r="121" spans="2:9" ht="18" x14ac:dyDescent="0.25">
      <c r="B121" s="71">
        <f t="shared" si="7"/>
        <v>0</v>
      </c>
      <c r="C121" s="74">
        <f t="shared" si="8"/>
        <v>0</v>
      </c>
      <c r="D121" s="73"/>
      <c r="E121" s="74">
        <f t="shared" si="9"/>
        <v>0</v>
      </c>
      <c r="F121" s="73"/>
      <c r="G121" s="74">
        <f t="shared" si="5"/>
        <v>0</v>
      </c>
      <c r="H121" s="73"/>
      <c r="I121" s="74">
        <f t="shared" si="6"/>
        <v>0</v>
      </c>
    </row>
    <row r="122" spans="2:9" ht="18" x14ac:dyDescent="0.25">
      <c r="B122" s="71">
        <f t="shared" si="7"/>
        <v>0</v>
      </c>
      <c r="C122" s="74">
        <f t="shared" si="8"/>
        <v>0</v>
      </c>
      <c r="D122" s="73"/>
      <c r="E122" s="74">
        <f t="shared" si="9"/>
        <v>0</v>
      </c>
      <c r="F122" s="73"/>
      <c r="G122" s="74">
        <f t="shared" si="5"/>
        <v>0</v>
      </c>
      <c r="H122" s="73"/>
      <c r="I122" s="74">
        <f t="shared" si="6"/>
        <v>0</v>
      </c>
    </row>
    <row r="123" spans="2:9" ht="18" x14ac:dyDescent="0.25">
      <c r="B123" s="71">
        <f t="shared" si="7"/>
        <v>0</v>
      </c>
      <c r="C123" s="74">
        <f t="shared" si="8"/>
        <v>0</v>
      </c>
      <c r="D123" s="73"/>
      <c r="E123" s="74">
        <f t="shared" si="9"/>
        <v>0</v>
      </c>
      <c r="F123" s="73"/>
      <c r="G123" s="74">
        <f t="shared" si="5"/>
        <v>0</v>
      </c>
      <c r="H123" s="73"/>
      <c r="I123" s="74">
        <f t="shared" si="6"/>
        <v>0</v>
      </c>
    </row>
    <row r="124" spans="2:9" ht="18" x14ac:dyDescent="0.25">
      <c r="B124" s="71">
        <f t="shared" si="7"/>
        <v>0</v>
      </c>
      <c r="C124" s="74">
        <f t="shared" si="8"/>
        <v>0</v>
      </c>
      <c r="D124" s="73"/>
      <c r="E124" s="74">
        <f t="shared" si="9"/>
        <v>0</v>
      </c>
      <c r="F124" s="73"/>
      <c r="G124" s="74">
        <f t="shared" si="5"/>
        <v>0</v>
      </c>
      <c r="H124" s="73"/>
      <c r="I124" s="74">
        <f t="shared" si="6"/>
        <v>0</v>
      </c>
    </row>
    <row r="125" spans="2:9" ht="18" x14ac:dyDescent="0.25">
      <c r="B125" s="71">
        <f t="shared" si="7"/>
        <v>0</v>
      </c>
      <c r="C125" s="74">
        <f t="shared" si="8"/>
        <v>0</v>
      </c>
      <c r="D125" s="73"/>
      <c r="E125" s="74">
        <f t="shared" si="9"/>
        <v>0</v>
      </c>
      <c r="F125" s="73"/>
      <c r="G125" s="74">
        <f t="shared" si="5"/>
        <v>0</v>
      </c>
      <c r="H125" s="73"/>
      <c r="I125" s="74">
        <f t="shared" si="6"/>
        <v>0</v>
      </c>
    </row>
    <row r="126" spans="2:9" ht="18" x14ac:dyDescent="0.25">
      <c r="B126" s="71">
        <f t="shared" si="7"/>
        <v>0</v>
      </c>
      <c r="C126" s="74">
        <f t="shared" si="8"/>
        <v>0</v>
      </c>
      <c r="D126" s="73"/>
      <c r="E126" s="74">
        <f t="shared" si="9"/>
        <v>0</v>
      </c>
      <c r="F126" s="73"/>
      <c r="G126" s="74">
        <f t="shared" si="5"/>
        <v>0</v>
      </c>
      <c r="H126" s="73"/>
      <c r="I126" s="74">
        <f t="shared" si="6"/>
        <v>0</v>
      </c>
    </row>
    <row r="127" spans="2:9" ht="18" x14ac:dyDescent="0.25">
      <c r="B127" s="71">
        <f t="shared" si="7"/>
        <v>0</v>
      </c>
      <c r="C127" s="74">
        <f t="shared" si="8"/>
        <v>0</v>
      </c>
      <c r="D127" s="73"/>
      <c r="E127" s="74">
        <f t="shared" si="9"/>
        <v>0</v>
      </c>
      <c r="F127" s="73"/>
      <c r="G127" s="74">
        <f t="shared" si="5"/>
        <v>0</v>
      </c>
      <c r="H127" s="73"/>
      <c r="I127" s="74">
        <f t="shared" si="6"/>
        <v>0</v>
      </c>
    </row>
    <row r="128" spans="2:9" ht="18" x14ac:dyDescent="0.25">
      <c r="B128" s="71">
        <f t="shared" si="7"/>
        <v>0</v>
      </c>
      <c r="C128" s="74">
        <f t="shared" si="8"/>
        <v>0</v>
      </c>
      <c r="D128" s="73"/>
      <c r="E128" s="74">
        <f t="shared" si="9"/>
        <v>0</v>
      </c>
      <c r="F128" s="73"/>
      <c r="G128" s="74">
        <f t="shared" si="5"/>
        <v>0</v>
      </c>
      <c r="H128" s="73"/>
      <c r="I128" s="74">
        <f t="shared" si="6"/>
        <v>0</v>
      </c>
    </row>
    <row r="129" spans="2:9" ht="18" x14ac:dyDescent="0.25">
      <c r="B129" s="71">
        <f t="shared" si="7"/>
        <v>0</v>
      </c>
      <c r="C129" s="74">
        <f t="shared" si="8"/>
        <v>0</v>
      </c>
      <c r="D129" s="73"/>
      <c r="E129" s="74">
        <f t="shared" si="9"/>
        <v>0</v>
      </c>
      <c r="F129" s="73"/>
      <c r="G129" s="74">
        <f t="shared" si="5"/>
        <v>0</v>
      </c>
      <c r="H129" s="73"/>
      <c r="I129" s="74">
        <f t="shared" si="6"/>
        <v>0</v>
      </c>
    </row>
    <row r="130" spans="2:9" ht="18" x14ac:dyDescent="0.25">
      <c r="B130" s="71">
        <f t="shared" si="7"/>
        <v>0</v>
      </c>
      <c r="C130" s="74">
        <f t="shared" si="8"/>
        <v>0</v>
      </c>
      <c r="D130" s="73"/>
      <c r="E130" s="74">
        <f t="shared" si="9"/>
        <v>0</v>
      </c>
      <c r="F130" s="73"/>
      <c r="G130" s="74">
        <f t="shared" si="5"/>
        <v>0</v>
      </c>
      <c r="H130" s="73"/>
      <c r="I130" s="74">
        <f t="shared" si="6"/>
        <v>0</v>
      </c>
    </row>
    <row r="131" spans="2:9" ht="18" x14ac:dyDescent="0.25">
      <c r="B131" s="71">
        <f t="shared" si="7"/>
        <v>0</v>
      </c>
      <c r="C131" s="74">
        <f t="shared" si="8"/>
        <v>0</v>
      </c>
      <c r="D131" s="73"/>
      <c r="E131" s="74">
        <f t="shared" si="9"/>
        <v>0</v>
      </c>
      <c r="F131" s="73"/>
      <c r="G131" s="74">
        <f t="shared" si="5"/>
        <v>0</v>
      </c>
      <c r="H131" s="73"/>
      <c r="I131" s="74">
        <f t="shared" si="6"/>
        <v>0</v>
      </c>
    </row>
    <row r="132" spans="2:9" ht="18" x14ac:dyDescent="0.25">
      <c r="B132" s="71">
        <f t="shared" si="7"/>
        <v>0</v>
      </c>
      <c r="C132" s="74">
        <f t="shared" si="8"/>
        <v>0</v>
      </c>
      <c r="D132" s="73"/>
      <c r="E132" s="74">
        <f t="shared" si="9"/>
        <v>0</v>
      </c>
      <c r="F132" s="73"/>
      <c r="G132" s="74">
        <f t="shared" si="5"/>
        <v>0</v>
      </c>
      <c r="H132" s="73"/>
      <c r="I132" s="74">
        <f t="shared" si="6"/>
        <v>0</v>
      </c>
    </row>
    <row r="133" spans="2:9" ht="18" x14ac:dyDescent="0.25">
      <c r="B133" s="71">
        <f t="shared" si="7"/>
        <v>0</v>
      </c>
      <c r="C133" s="74">
        <f t="shared" si="8"/>
        <v>0</v>
      </c>
      <c r="D133" s="73"/>
      <c r="E133" s="74">
        <f t="shared" si="9"/>
        <v>0</v>
      </c>
      <c r="F133" s="73"/>
      <c r="G133" s="74">
        <f t="shared" si="5"/>
        <v>0</v>
      </c>
      <c r="H133" s="73"/>
      <c r="I133" s="74">
        <f t="shared" si="6"/>
        <v>0</v>
      </c>
    </row>
    <row r="134" spans="2:9" ht="18" x14ac:dyDescent="0.25">
      <c r="B134" s="71">
        <f t="shared" si="7"/>
        <v>0</v>
      </c>
      <c r="C134" s="74">
        <f t="shared" si="8"/>
        <v>0</v>
      </c>
      <c r="D134" s="73"/>
      <c r="E134" s="74">
        <f t="shared" si="9"/>
        <v>0</v>
      </c>
      <c r="F134" s="73"/>
      <c r="G134" s="74">
        <f t="shared" si="5"/>
        <v>0</v>
      </c>
      <c r="H134" s="73"/>
      <c r="I134" s="74">
        <f t="shared" si="6"/>
        <v>0</v>
      </c>
    </row>
    <row r="135" spans="2:9" ht="18" x14ac:dyDescent="0.25">
      <c r="B135" s="71">
        <f t="shared" si="7"/>
        <v>0</v>
      </c>
      <c r="C135" s="74">
        <f t="shared" si="8"/>
        <v>0</v>
      </c>
      <c r="D135" s="73"/>
      <c r="E135" s="74">
        <f t="shared" si="9"/>
        <v>0</v>
      </c>
      <c r="F135" s="73"/>
      <c r="G135" s="74">
        <f t="shared" si="5"/>
        <v>0</v>
      </c>
      <c r="H135" s="73"/>
      <c r="I135" s="74">
        <f t="shared" si="6"/>
        <v>0</v>
      </c>
    </row>
    <row r="136" spans="2:9" ht="18" x14ac:dyDescent="0.25">
      <c r="B136" s="71">
        <f t="shared" si="7"/>
        <v>0</v>
      </c>
      <c r="C136" s="74">
        <f t="shared" si="8"/>
        <v>0</v>
      </c>
      <c r="D136" s="73"/>
      <c r="E136" s="74">
        <f t="shared" si="9"/>
        <v>0</v>
      </c>
      <c r="F136" s="73"/>
      <c r="G136" s="74">
        <f t="shared" si="5"/>
        <v>0</v>
      </c>
      <c r="H136" s="73"/>
      <c r="I136" s="74">
        <f t="shared" si="6"/>
        <v>0</v>
      </c>
    </row>
    <row r="137" spans="2:9" ht="18" x14ac:dyDescent="0.25">
      <c r="B137" s="71">
        <f t="shared" si="7"/>
        <v>0</v>
      </c>
      <c r="C137" s="74">
        <f t="shared" si="8"/>
        <v>0</v>
      </c>
      <c r="D137" s="73"/>
      <c r="E137" s="74">
        <f t="shared" si="9"/>
        <v>0</v>
      </c>
      <c r="F137" s="73"/>
      <c r="G137" s="74">
        <f t="shared" si="5"/>
        <v>0</v>
      </c>
      <c r="H137" s="73"/>
      <c r="I137" s="74">
        <f t="shared" si="6"/>
        <v>0</v>
      </c>
    </row>
    <row r="138" spans="2:9" ht="18" x14ac:dyDescent="0.25">
      <c r="B138" s="71">
        <f t="shared" si="7"/>
        <v>0</v>
      </c>
      <c r="C138" s="74">
        <f t="shared" si="8"/>
        <v>0</v>
      </c>
      <c r="D138" s="73"/>
      <c r="E138" s="74">
        <f t="shared" si="9"/>
        <v>0</v>
      </c>
      <c r="F138" s="73"/>
      <c r="G138" s="74">
        <f t="shared" si="5"/>
        <v>0</v>
      </c>
      <c r="H138" s="73"/>
      <c r="I138" s="74">
        <f t="shared" si="6"/>
        <v>0</v>
      </c>
    </row>
    <row r="139" spans="2:9" ht="18" x14ac:dyDescent="0.25">
      <c r="B139" s="71">
        <f t="shared" si="7"/>
        <v>0</v>
      </c>
      <c r="C139" s="74">
        <f t="shared" si="8"/>
        <v>0</v>
      </c>
      <c r="D139" s="73"/>
      <c r="E139" s="74">
        <f t="shared" si="9"/>
        <v>0</v>
      </c>
      <c r="F139" s="73"/>
      <c r="G139" s="74">
        <f t="shared" si="5"/>
        <v>0</v>
      </c>
      <c r="H139" s="73"/>
      <c r="I139" s="74">
        <f t="shared" si="6"/>
        <v>0</v>
      </c>
    </row>
    <row r="140" spans="2:9" ht="18" x14ac:dyDescent="0.25">
      <c r="B140" s="71">
        <f t="shared" si="7"/>
        <v>0</v>
      </c>
      <c r="C140" s="74">
        <f t="shared" si="8"/>
        <v>0</v>
      </c>
      <c r="D140" s="73"/>
      <c r="E140" s="74">
        <f t="shared" si="9"/>
        <v>0</v>
      </c>
      <c r="F140" s="73"/>
      <c r="G140" s="74">
        <f t="shared" si="5"/>
        <v>0</v>
      </c>
      <c r="H140" s="73"/>
      <c r="I140" s="74">
        <f t="shared" si="6"/>
        <v>0</v>
      </c>
    </row>
    <row r="141" spans="2:9" ht="18" x14ac:dyDescent="0.25">
      <c r="B141" s="71">
        <f t="shared" si="7"/>
        <v>0</v>
      </c>
      <c r="C141" s="74">
        <f t="shared" si="8"/>
        <v>0</v>
      </c>
      <c r="D141" s="73"/>
      <c r="E141" s="74">
        <f t="shared" si="9"/>
        <v>0</v>
      </c>
      <c r="F141" s="73"/>
      <c r="G141" s="74">
        <f t="shared" si="5"/>
        <v>0</v>
      </c>
      <c r="H141" s="73"/>
      <c r="I141" s="74">
        <f t="shared" si="6"/>
        <v>0</v>
      </c>
    </row>
    <row r="142" spans="2:9" ht="18" x14ac:dyDescent="0.25">
      <c r="B142" s="71">
        <f t="shared" si="7"/>
        <v>0</v>
      </c>
      <c r="C142" s="74">
        <f t="shared" si="8"/>
        <v>0</v>
      </c>
      <c r="D142" s="73"/>
      <c r="E142" s="74">
        <f t="shared" si="9"/>
        <v>0</v>
      </c>
      <c r="F142" s="73"/>
      <c r="G142" s="74">
        <f t="shared" si="5"/>
        <v>0</v>
      </c>
      <c r="H142" s="73"/>
      <c r="I142" s="74">
        <f t="shared" si="6"/>
        <v>0</v>
      </c>
    </row>
    <row r="143" spans="2:9" ht="18" x14ac:dyDescent="0.25">
      <c r="B143" s="71">
        <f t="shared" si="7"/>
        <v>0</v>
      </c>
      <c r="C143" s="74">
        <f t="shared" si="8"/>
        <v>0</v>
      </c>
      <c r="D143" s="73"/>
      <c r="E143" s="74">
        <f t="shared" si="9"/>
        <v>0</v>
      </c>
      <c r="F143" s="73"/>
      <c r="G143" s="74">
        <f t="shared" ref="G143:G206" si="10">IF(C143&lt;10,0,$E$10-E143)</f>
        <v>0</v>
      </c>
      <c r="H143" s="73"/>
      <c r="I143" s="74">
        <f t="shared" ref="I143:I206" si="11">IF(C143-G143&lt;10,0,C143-G143)</f>
        <v>0</v>
      </c>
    </row>
    <row r="144" spans="2:9" ht="18" x14ac:dyDescent="0.25">
      <c r="B144" s="71">
        <f t="shared" ref="B144:B207" si="12">IF(I143&lt;10,0,(B143+1))</f>
        <v>0</v>
      </c>
      <c r="C144" s="74">
        <f t="shared" ref="C144:C207" si="13">I143</f>
        <v>0</v>
      </c>
      <c r="D144" s="73"/>
      <c r="E144" s="74">
        <f t="shared" ref="E144:E207" si="14">IF($E$9=0,0,ROUND(C144*($E$9/$E$6),2))</f>
        <v>0</v>
      </c>
      <c r="F144" s="73"/>
      <c r="G144" s="74">
        <f t="shared" si="10"/>
        <v>0</v>
      </c>
      <c r="H144" s="73"/>
      <c r="I144" s="74">
        <f t="shared" si="11"/>
        <v>0</v>
      </c>
    </row>
    <row r="145" spans="2:9" ht="18" x14ac:dyDescent="0.25">
      <c r="B145" s="71">
        <f t="shared" si="12"/>
        <v>0</v>
      </c>
      <c r="C145" s="74">
        <f t="shared" si="13"/>
        <v>0</v>
      </c>
      <c r="D145" s="73"/>
      <c r="E145" s="74">
        <f t="shared" si="14"/>
        <v>0</v>
      </c>
      <c r="F145" s="73"/>
      <c r="G145" s="74">
        <f t="shared" si="10"/>
        <v>0</v>
      </c>
      <c r="H145" s="73"/>
      <c r="I145" s="74">
        <f t="shared" si="11"/>
        <v>0</v>
      </c>
    </row>
    <row r="146" spans="2:9" ht="18" x14ac:dyDescent="0.25">
      <c r="B146" s="71">
        <f t="shared" si="12"/>
        <v>0</v>
      </c>
      <c r="C146" s="74">
        <f t="shared" si="13"/>
        <v>0</v>
      </c>
      <c r="D146" s="73"/>
      <c r="E146" s="74">
        <f t="shared" si="14"/>
        <v>0</v>
      </c>
      <c r="F146" s="73"/>
      <c r="G146" s="74">
        <f t="shared" si="10"/>
        <v>0</v>
      </c>
      <c r="H146" s="73"/>
      <c r="I146" s="74">
        <f t="shared" si="11"/>
        <v>0</v>
      </c>
    </row>
    <row r="147" spans="2:9" ht="18" x14ac:dyDescent="0.25">
      <c r="B147" s="71">
        <f t="shared" si="12"/>
        <v>0</v>
      </c>
      <c r="C147" s="74">
        <f t="shared" si="13"/>
        <v>0</v>
      </c>
      <c r="D147" s="73"/>
      <c r="E147" s="74">
        <f t="shared" si="14"/>
        <v>0</v>
      </c>
      <c r="F147" s="73"/>
      <c r="G147" s="74">
        <f t="shared" si="10"/>
        <v>0</v>
      </c>
      <c r="H147" s="73"/>
      <c r="I147" s="74">
        <f t="shared" si="11"/>
        <v>0</v>
      </c>
    </row>
    <row r="148" spans="2:9" ht="18" x14ac:dyDescent="0.25">
      <c r="B148" s="71">
        <f t="shared" si="12"/>
        <v>0</v>
      </c>
      <c r="C148" s="74">
        <f t="shared" si="13"/>
        <v>0</v>
      </c>
      <c r="D148" s="73"/>
      <c r="E148" s="74">
        <f t="shared" si="14"/>
        <v>0</v>
      </c>
      <c r="F148" s="73"/>
      <c r="G148" s="74">
        <f t="shared" si="10"/>
        <v>0</v>
      </c>
      <c r="H148" s="73"/>
      <c r="I148" s="74">
        <f t="shared" si="11"/>
        <v>0</v>
      </c>
    </row>
    <row r="149" spans="2:9" ht="18" x14ac:dyDescent="0.25">
      <c r="B149" s="71">
        <f t="shared" si="12"/>
        <v>0</v>
      </c>
      <c r="C149" s="74">
        <f t="shared" si="13"/>
        <v>0</v>
      </c>
      <c r="D149" s="73"/>
      <c r="E149" s="74">
        <f t="shared" si="14"/>
        <v>0</v>
      </c>
      <c r="F149" s="73"/>
      <c r="G149" s="74">
        <f t="shared" si="10"/>
        <v>0</v>
      </c>
      <c r="H149" s="73"/>
      <c r="I149" s="74">
        <f t="shared" si="11"/>
        <v>0</v>
      </c>
    </row>
    <row r="150" spans="2:9" ht="18" x14ac:dyDescent="0.25">
      <c r="B150" s="71">
        <f t="shared" si="12"/>
        <v>0</v>
      </c>
      <c r="C150" s="74">
        <f t="shared" si="13"/>
        <v>0</v>
      </c>
      <c r="D150" s="73"/>
      <c r="E150" s="74">
        <f t="shared" si="14"/>
        <v>0</v>
      </c>
      <c r="F150" s="73"/>
      <c r="G150" s="74">
        <f t="shared" si="10"/>
        <v>0</v>
      </c>
      <c r="H150" s="73"/>
      <c r="I150" s="74">
        <f t="shared" si="11"/>
        <v>0</v>
      </c>
    </row>
    <row r="151" spans="2:9" ht="18" x14ac:dyDescent="0.25">
      <c r="B151" s="71">
        <f t="shared" si="12"/>
        <v>0</v>
      </c>
      <c r="C151" s="74">
        <f t="shared" si="13"/>
        <v>0</v>
      </c>
      <c r="D151" s="73"/>
      <c r="E151" s="74">
        <f t="shared" si="14"/>
        <v>0</v>
      </c>
      <c r="F151" s="73"/>
      <c r="G151" s="74">
        <f t="shared" si="10"/>
        <v>0</v>
      </c>
      <c r="H151" s="73"/>
      <c r="I151" s="74">
        <f t="shared" si="11"/>
        <v>0</v>
      </c>
    </row>
    <row r="152" spans="2:9" ht="18" x14ac:dyDescent="0.25">
      <c r="B152" s="71">
        <f t="shared" si="12"/>
        <v>0</v>
      </c>
      <c r="C152" s="74">
        <f t="shared" si="13"/>
        <v>0</v>
      </c>
      <c r="D152" s="73"/>
      <c r="E152" s="74">
        <f t="shared" si="14"/>
        <v>0</v>
      </c>
      <c r="F152" s="73"/>
      <c r="G152" s="74">
        <f t="shared" si="10"/>
        <v>0</v>
      </c>
      <c r="H152" s="73"/>
      <c r="I152" s="74">
        <f t="shared" si="11"/>
        <v>0</v>
      </c>
    </row>
    <row r="153" spans="2:9" ht="18" x14ac:dyDescent="0.25">
      <c r="B153" s="71">
        <f t="shared" si="12"/>
        <v>0</v>
      </c>
      <c r="C153" s="74">
        <f t="shared" si="13"/>
        <v>0</v>
      </c>
      <c r="D153" s="73"/>
      <c r="E153" s="74">
        <f t="shared" si="14"/>
        <v>0</v>
      </c>
      <c r="F153" s="73"/>
      <c r="G153" s="74">
        <f t="shared" si="10"/>
        <v>0</v>
      </c>
      <c r="H153" s="73"/>
      <c r="I153" s="74">
        <f t="shared" si="11"/>
        <v>0</v>
      </c>
    </row>
    <row r="154" spans="2:9" ht="18" x14ac:dyDescent="0.25">
      <c r="B154" s="71">
        <f t="shared" si="12"/>
        <v>0</v>
      </c>
      <c r="C154" s="74">
        <f t="shared" si="13"/>
        <v>0</v>
      </c>
      <c r="D154" s="73"/>
      <c r="E154" s="74">
        <f t="shared" si="14"/>
        <v>0</v>
      </c>
      <c r="F154" s="73"/>
      <c r="G154" s="74">
        <f t="shared" si="10"/>
        <v>0</v>
      </c>
      <c r="H154" s="73"/>
      <c r="I154" s="74">
        <f t="shared" si="11"/>
        <v>0</v>
      </c>
    </row>
    <row r="155" spans="2:9" ht="18" x14ac:dyDescent="0.25">
      <c r="B155" s="71">
        <f t="shared" si="12"/>
        <v>0</v>
      </c>
      <c r="C155" s="74">
        <f t="shared" si="13"/>
        <v>0</v>
      </c>
      <c r="D155" s="73"/>
      <c r="E155" s="74">
        <f t="shared" si="14"/>
        <v>0</v>
      </c>
      <c r="F155" s="73"/>
      <c r="G155" s="74">
        <f t="shared" si="10"/>
        <v>0</v>
      </c>
      <c r="H155" s="73"/>
      <c r="I155" s="74">
        <f t="shared" si="11"/>
        <v>0</v>
      </c>
    </row>
    <row r="156" spans="2:9" ht="18" x14ac:dyDescent="0.25">
      <c r="B156" s="71">
        <f t="shared" si="12"/>
        <v>0</v>
      </c>
      <c r="C156" s="74">
        <f t="shared" si="13"/>
        <v>0</v>
      </c>
      <c r="D156" s="73"/>
      <c r="E156" s="74">
        <f t="shared" si="14"/>
        <v>0</v>
      </c>
      <c r="F156" s="73"/>
      <c r="G156" s="74">
        <f t="shared" si="10"/>
        <v>0</v>
      </c>
      <c r="H156" s="73"/>
      <c r="I156" s="74">
        <f t="shared" si="11"/>
        <v>0</v>
      </c>
    </row>
    <row r="157" spans="2:9" ht="18" x14ac:dyDescent="0.25">
      <c r="B157" s="71">
        <f t="shared" si="12"/>
        <v>0</v>
      </c>
      <c r="C157" s="74">
        <f t="shared" si="13"/>
        <v>0</v>
      </c>
      <c r="D157" s="73"/>
      <c r="E157" s="74">
        <f t="shared" si="14"/>
        <v>0</v>
      </c>
      <c r="F157" s="73"/>
      <c r="G157" s="74">
        <f t="shared" si="10"/>
        <v>0</v>
      </c>
      <c r="H157" s="73"/>
      <c r="I157" s="74">
        <f t="shared" si="11"/>
        <v>0</v>
      </c>
    </row>
    <row r="158" spans="2:9" ht="18" x14ac:dyDescent="0.25">
      <c r="B158" s="71">
        <f t="shared" si="12"/>
        <v>0</v>
      </c>
      <c r="C158" s="74">
        <f t="shared" si="13"/>
        <v>0</v>
      </c>
      <c r="D158" s="73"/>
      <c r="E158" s="74">
        <f t="shared" si="14"/>
        <v>0</v>
      </c>
      <c r="F158" s="73"/>
      <c r="G158" s="74">
        <f t="shared" si="10"/>
        <v>0</v>
      </c>
      <c r="H158" s="73"/>
      <c r="I158" s="74">
        <f t="shared" si="11"/>
        <v>0</v>
      </c>
    </row>
    <row r="159" spans="2:9" ht="18" x14ac:dyDescent="0.25">
      <c r="B159" s="71">
        <f t="shared" si="12"/>
        <v>0</v>
      </c>
      <c r="C159" s="74">
        <f t="shared" si="13"/>
        <v>0</v>
      </c>
      <c r="D159" s="73"/>
      <c r="E159" s="74">
        <f t="shared" si="14"/>
        <v>0</v>
      </c>
      <c r="F159" s="73"/>
      <c r="G159" s="74">
        <f t="shared" si="10"/>
        <v>0</v>
      </c>
      <c r="H159" s="73"/>
      <c r="I159" s="74">
        <f t="shared" si="11"/>
        <v>0</v>
      </c>
    </row>
    <row r="160" spans="2:9" ht="18" x14ac:dyDescent="0.25">
      <c r="B160" s="71">
        <f t="shared" si="12"/>
        <v>0</v>
      </c>
      <c r="C160" s="74">
        <f t="shared" si="13"/>
        <v>0</v>
      </c>
      <c r="D160" s="73"/>
      <c r="E160" s="74">
        <f t="shared" si="14"/>
        <v>0</v>
      </c>
      <c r="F160" s="73"/>
      <c r="G160" s="74">
        <f t="shared" si="10"/>
        <v>0</v>
      </c>
      <c r="H160" s="73"/>
      <c r="I160" s="74">
        <f t="shared" si="11"/>
        <v>0</v>
      </c>
    </row>
    <row r="161" spans="2:9" ht="18" x14ac:dyDescent="0.25">
      <c r="B161" s="71">
        <f t="shared" si="12"/>
        <v>0</v>
      </c>
      <c r="C161" s="74">
        <f t="shared" si="13"/>
        <v>0</v>
      </c>
      <c r="D161" s="73"/>
      <c r="E161" s="74">
        <f t="shared" si="14"/>
        <v>0</v>
      </c>
      <c r="F161" s="73"/>
      <c r="G161" s="74">
        <f t="shared" si="10"/>
        <v>0</v>
      </c>
      <c r="H161" s="73"/>
      <c r="I161" s="74">
        <f t="shared" si="11"/>
        <v>0</v>
      </c>
    </row>
    <row r="162" spans="2:9" ht="18" x14ac:dyDescent="0.25">
      <c r="B162" s="71">
        <f t="shared" si="12"/>
        <v>0</v>
      </c>
      <c r="C162" s="74">
        <f t="shared" si="13"/>
        <v>0</v>
      </c>
      <c r="D162" s="73"/>
      <c r="E162" s="74">
        <f t="shared" si="14"/>
        <v>0</v>
      </c>
      <c r="F162" s="73"/>
      <c r="G162" s="74">
        <f t="shared" si="10"/>
        <v>0</v>
      </c>
      <c r="H162" s="73"/>
      <c r="I162" s="74">
        <f t="shared" si="11"/>
        <v>0</v>
      </c>
    </row>
    <row r="163" spans="2:9" ht="18" x14ac:dyDescent="0.25">
      <c r="B163" s="71">
        <f t="shared" si="12"/>
        <v>0</v>
      </c>
      <c r="C163" s="74">
        <f t="shared" si="13"/>
        <v>0</v>
      </c>
      <c r="D163" s="73"/>
      <c r="E163" s="74">
        <f t="shared" si="14"/>
        <v>0</v>
      </c>
      <c r="F163" s="73"/>
      <c r="G163" s="74">
        <f t="shared" si="10"/>
        <v>0</v>
      </c>
      <c r="H163" s="73"/>
      <c r="I163" s="74">
        <f t="shared" si="11"/>
        <v>0</v>
      </c>
    </row>
    <row r="164" spans="2:9" ht="18" x14ac:dyDescent="0.25">
      <c r="B164" s="71">
        <f t="shared" si="12"/>
        <v>0</v>
      </c>
      <c r="C164" s="74">
        <f t="shared" si="13"/>
        <v>0</v>
      </c>
      <c r="D164" s="73"/>
      <c r="E164" s="74">
        <f t="shared" si="14"/>
        <v>0</v>
      </c>
      <c r="F164" s="73"/>
      <c r="G164" s="74">
        <f t="shared" si="10"/>
        <v>0</v>
      </c>
      <c r="H164" s="73"/>
      <c r="I164" s="74">
        <f t="shared" si="11"/>
        <v>0</v>
      </c>
    </row>
    <row r="165" spans="2:9" ht="18" x14ac:dyDescent="0.25">
      <c r="B165" s="71">
        <f t="shared" si="12"/>
        <v>0</v>
      </c>
      <c r="C165" s="74">
        <f t="shared" si="13"/>
        <v>0</v>
      </c>
      <c r="D165" s="73"/>
      <c r="E165" s="74">
        <f t="shared" si="14"/>
        <v>0</v>
      </c>
      <c r="F165" s="73"/>
      <c r="G165" s="74">
        <f t="shared" si="10"/>
        <v>0</v>
      </c>
      <c r="H165" s="73"/>
      <c r="I165" s="74">
        <f t="shared" si="11"/>
        <v>0</v>
      </c>
    </row>
    <row r="166" spans="2:9" ht="18" x14ac:dyDescent="0.25">
      <c r="B166" s="71">
        <f t="shared" si="12"/>
        <v>0</v>
      </c>
      <c r="C166" s="74">
        <f t="shared" si="13"/>
        <v>0</v>
      </c>
      <c r="D166" s="73"/>
      <c r="E166" s="74">
        <f t="shared" si="14"/>
        <v>0</v>
      </c>
      <c r="F166" s="73"/>
      <c r="G166" s="74">
        <f t="shared" si="10"/>
        <v>0</v>
      </c>
      <c r="H166" s="73"/>
      <c r="I166" s="74">
        <f t="shared" si="11"/>
        <v>0</v>
      </c>
    </row>
    <row r="167" spans="2:9" ht="18" x14ac:dyDescent="0.25">
      <c r="B167" s="71">
        <f t="shared" si="12"/>
        <v>0</v>
      </c>
      <c r="C167" s="74">
        <f t="shared" si="13"/>
        <v>0</v>
      </c>
      <c r="D167" s="73"/>
      <c r="E167" s="74">
        <f t="shared" si="14"/>
        <v>0</v>
      </c>
      <c r="F167" s="73"/>
      <c r="G167" s="74">
        <f t="shared" si="10"/>
        <v>0</v>
      </c>
      <c r="H167" s="73"/>
      <c r="I167" s="74">
        <f t="shared" si="11"/>
        <v>0</v>
      </c>
    </row>
    <row r="168" spans="2:9" ht="18" x14ac:dyDescent="0.25">
      <c r="B168" s="71">
        <f t="shared" si="12"/>
        <v>0</v>
      </c>
      <c r="C168" s="74">
        <f t="shared" si="13"/>
        <v>0</v>
      </c>
      <c r="D168" s="73"/>
      <c r="E168" s="74">
        <f t="shared" si="14"/>
        <v>0</v>
      </c>
      <c r="F168" s="73"/>
      <c r="G168" s="74">
        <f t="shared" si="10"/>
        <v>0</v>
      </c>
      <c r="H168" s="73"/>
      <c r="I168" s="74">
        <f t="shared" si="11"/>
        <v>0</v>
      </c>
    </row>
    <row r="169" spans="2:9" ht="18" x14ac:dyDescent="0.25">
      <c r="B169" s="71">
        <f t="shared" si="12"/>
        <v>0</v>
      </c>
      <c r="C169" s="74">
        <f t="shared" si="13"/>
        <v>0</v>
      </c>
      <c r="D169" s="73"/>
      <c r="E169" s="74">
        <f t="shared" si="14"/>
        <v>0</v>
      </c>
      <c r="F169" s="73"/>
      <c r="G169" s="74">
        <f t="shared" si="10"/>
        <v>0</v>
      </c>
      <c r="H169" s="73"/>
      <c r="I169" s="74">
        <f t="shared" si="11"/>
        <v>0</v>
      </c>
    </row>
    <row r="170" spans="2:9" ht="18" x14ac:dyDescent="0.25">
      <c r="B170" s="71">
        <f t="shared" si="12"/>
        <v>0</v>
      </c>
      <c r="C170" s="74">
        <f t="shared" si="13"/>
        <v>0</v>
      </c>
      <c r="D170" s="73"/>
      <c r="E170" s="74">
        <f t="shared" si="14"/>
        <v>0</v>
      </c>
      <c r="F170" s="73"/>
      <c r="G170" s="74">
        <f t="shared" si="10"/>
        <v>0</v>
      </c>
      <c r="H170" s="73"/>
      <c r="I170" s="74">
        <f t="shared" si="11"/>
        <v>0</v>
      </c>
    </row>
    <row r="171" spans="2:9" ht="18" x14ac:dyDescent="0.25">
      <c r="B171" s="71">
        <f t="shared" si="12"/>
        <v>0</v>
      </c>
      <c r="C171" s="74">
        <f t="shared" si="13"/>
        <v>0</v>
      </c>
      <c r="D171" s="73"/>
      <c r="E171" s="74">
        <f t="shared" si="14"/>
        <v>0</v>
      </c>
      <c r="F171" s="73"/>
      <c r="G171" s="74">
        <f t="shared" si="10"/>
        <v>0</v>
      </c>
      <c r="H171" s="73"/>
      <c r="I171" s="74">
        <f t="shared" si="11"/>
        <v>0</v>
      </c>
    </row>
    <row r="172" spans="2:9" ht="18" x14ac:dyDescent="0.25">
      <c r="B172" s="71">
        <f t="shared" si="12"/>
        <v>0</v>
      </c>
      <c r="C172" s="74">
        <f t="shared" si="13"/>
        <v>0</v>
      </c>
      <c r="D172" s="73"/>
      <c r="E172" s="74">
        <f t="shared" si="14"/>
        <v>0</v>
      </c>
      <c r="F172" s="73"/>
      <c r="G172" s="74">
        <f t="shared" si="10"/>
        <v>0</v>
      </c>
      <c r="H172" s="73"/>
      <c r="I172" s="74">
        <f t="shared" si="11"/>
        <v>0</v>
      </c>
    </row>
    <row r="173" spans="2:9" ht="18" x14ac:dyDescent="0.25">
      <c r="B173" s="71">
        <f t="shared" si="12"/>
        <v>0</v>
      </c>
      <c r="C173" s="74">
        <f t="shared" si="13"/>
        <v>0</v>
      </c>
      <c r="D173" s="73"/>
      <c r="E173" s="74">
        <f t="shared" si="14"/>
        <v>0</v>
      </c>
      <c r="F173" s="73"/>
      <c r="G173" s="74">
        <f t="shared" si="10"/>
        <v>0</v>
      </c>
      <c r="H173" s="73"/>
      <c r="I173" s="74">
        <f t="shared" si="11"/>
        <v>0</v>
      </c>
    </row>
    <row r="174" spans="2:9" ht="18" x14ac:dyDescent="0.25">
      <c r="B174" s="71">
        <f t="shared" si="12"/>
        <v>0</v>
      </c>
      <c r="C174" s="74">
        <f t="shared" si="13"/>
        <v>0</v>
      </c>
      <c r="D174" s="73"/>
      <c r="E174" s="74">
        <f t="shared" si="14"/>
        <v>0</v>
      </c>
      <c r="F174" s="73"/>
      <c r="G174" s="74">
        <f t="shared" si="10"/>
        <v>0</v>
      </c>
      <c r="H174" s="73"/>
      <c r="I174" s="74">
        <f t="shared" si="11"/>
        <v>0</v>
      </c>
    </row>
    <row r="175" spans="2:9" ht="18" x14ac:dyDescent="0.25">
      <c r="B175" s="71">
        <f t="shared" si="12"/>
        <v>0</v>
      </c>
      <c r="C175" s="74">
        <f t="shared" si="13"/>
        <v>0</v>
      </c>
      <c r="D175" s="73"/>
      <c r="E175" s="74">
        <f t="shared" si="14"/>
        <v>0</v>
      </c>
      <c r="F175" s="73"/>
      <c r="G175" s="74">
        <f t="shared" si="10"/>
        <v>0</v>
      </c>
      <c r="H175" s="73"/>
      <c r="I175" s="74">
        <f t="shared" si="11"/>
        <v>0</v>
      </c>
    </row>
    <row r="176" spans="2:9" ht="18" x14ac:dyDescent="0.25">
      <c r="B176" s="71">
        <f t="shared" si="12"/>
        <v>0</v>
      </c>
      <c r="C176" s="74">
        <f t="shared" si="13"/>
        <v>0</v>
      </c>
      <c r="D176" s="73"/>
      <c r="E176" s="74">
        <f t="shared" si="14"/>
        <v>0</v>
      </c>
      <c r="F176" s="73"/>
      <c r="G176" s="74">
        <f t="shared" si="10"/>
        <v>0</v>
      </c>
      <c r="H176" s="73"/>
      <c r="I176" s="74">
        <f t="shared" si="11"/>
        <v>0</v>
      </c>
    </row>
    <row r="177" spans="2:9" ht="18" x14ac:dyDescent="0.25">
      <c r="B177" s="71">
        <f t="shared" si="12"/>
        <v>0</v>
      </c>
      <c r="C177" s="74">
        <f t="shared" si="13"/>
        <v>0</v>
      </c>
      <c r="D177" s="73"/>
      <c r="E177" s="74">
        <f t="shared" si="14"/>
        <v>0</v>
      </c>
      <c r="F177" s="73"/>
      <c r="G177" s="74">
        <f t="shared" si="10"/>
        <v>0</v>
      </c>
      <c r="H177" s="73"/>
      <c r="I177" s="74">
        <f t="shared" si="11"/>
        <v>0</v>
      </c>
    </row>
    <row r="178" spans="2:9" ht="18" x14ac:dyDescent="0.25">
      <c r="B178" s="71">
        <f t="shared" si="12"/>
        <v>0</v>
      </c>
      <c r="C178" s="74">
        <f t="shared" si="13"/>
        <v>0</v>
      </c>
      <c r="D178" s="73"/>
      <c r="E178" s="74">
        <f t="shared" si="14"/>
        <v>0</v>
      </c>
      <c r="F178" s="73"/>
      <c r="G178" s="74">
        <f t="shared" si="10"/>
        <v>0</v>
      </c>
      <c r="H178" s="73"/>
      <c r="I178" s="74">
        <f t="shared" si="11"/>
        <v>0</v>
      </c>
    </row>
    <row r="179" spans="2:9" ht="18" x14ac:dyDescent="0.25">
      <c r="B179" s="71">
        <f t="shared" si="12"/>
        <v>0</v>
      </c>
      <c r="C179" s="74">
        <f t="shared" si="13"/>
        <v>0</v>
      </c>
      <c r="D179" s="73"/>
      <c r="E179" s="74">
        <f t="shared" si="14"/>
        <v>0</v>
      </c>
      <c r="F179" s="73"/>
      <c r="G179" s="74">
        <f t="shared" si="10"/>
        <v>0</v>
      </c>
      <c r="H179" s="73"/>
      <c r="I179" s="74">
        <f t="shared" si="11"/>
        <v>0</v>
      </c>
    </row>
    <row r="180" spans="2:9" ht="18" x14ac:dyDescent="0.25">
      <c r="B180" s="71">
        <f t="shared" si="12"/>
        <v>0</v>
      </c>
      <c r="C180" s="74">
        <f t="shared" si="13"/>
        <v>0</v>
      </c>
      <c r="D180" s="73"/>
      <c r="E180" s="74">
        <f t="shared" si="14"/>
        <v>0</v>
      </c>
      <c r="F180" s="73"/>
      <c r="G180" s="74">
        <f t="shared" si="10"/>
        <v>0</v>
      </c>
      <c r="H180" s="73"/>
      <c r="I180" s="74">
        <f t="shared" si="11"/>
        <v>0</v>
      </c>
    </row>
    <row r="181" spans="2:9" ht="18" x14ac:dyDescent="0.25">
      <c r="B181" s="71">
        <f t="shared" si="12"/>
        <v>0</v>
      </c>
      <c r="C181" s="74">
        <f t="shared" si="13"/>
        <v>0</v>
      </c>
      <c r="D181" s="73"/>
      <c r="E181" s="74">
        <f t="shared" si="14"/>
        <v>0</v>
      </c>
      <c r="F181" s="73"/>
      <c r="G181" s="74">
        <f t="shared" si="10"/>
        <v>0</v>
      </c>
      <c r="H181" s="73"/>
      <c r="I181" s="74">
        <f t="shared" si="11"/>
        <v>0</v>
      </c>
    </row>
    <row r="182" spans="2:9" ht="18" x14ac:dyDescent="0.25">
      <c r="B182" s="71">
        <f t="shared" si="12"/>
        <v>0</v>
      </c>
      <c r="C182" s="74">
        <f t="shared" si="13"/>
        <v>0</v>
      </c>
      <c r="D182" s="73"/>
      <c r="E182" s="74">
        <f t="shared" si="14"/>
        <v>0</v>
      </c>
      <c r="F182" s="73"/>
      <c r="G182" s="74">
        <f t="shared" si="10"/>
        <v>0</v>
      </c>
      <c r="H182" s="73"/>
      <c r="I182" s="74">
        <f t="shared" si="11"/>
        <v>0</v>
      </c>
    </row>
    <row r="183" spans="2:9" ht="18" x14ac:dyDescent="0.25">
      <c r="B183" s="71">
        <f t="shared" si="12"/>
        <v>0</v>
      </c>
      <c r="C183" s="74">
        <f t="shared" si="13"/>
        <v>0</v>
      </c>
      <c r="D183" s="73"/>
      <c r="E183" s="74">
        <f t="shared" si="14"/>
        <v>0</v>
      </c>
      <c r="F183" s="73"/>
      <c r="G183" s="74">
        <f t="shared" si="10"/>
        <v>0</v>
      </c>
      <c r="H183" s="73"/>
      <c r="I183" s="74">
        <f t="shared" si="11"/>
        <v>0</v>
      </c>
    </row>
    <row r="184" spans="2:9" ht="18" x14ac:dyDescent="0.25">
      <c r="B184" s="71">
        <f t="shared" si="12"/>
        <v>0</v>
      </c>
      <c r="C184" s="74">
        <f t="shared" si="13"/>
        <v>0</v>
      </c>
      <c r="D184" s="73"/>
      <c r="E184" s="74">
        <f t="shared" si="14"/>
        <v>0</v>
      </c>
      <c r="F184" s="73"/>
      <c r="G184" s="74">
        <f t="shared" si="10"/>
        <v>0</v>
      </c>
      <c r="H184" s="73"/>
      <c r="I184" s="74">
        <f t="shared" si="11"/>
        <v>0</v>
      </c>
    </row>
    <row r="185" spans="2:9" ht="18" x14ac:dyDescent="0.25">
      <c r="B185" s="71">
        <f t="shared" si="12"/>
        <v>0</v>
      </c>
      <c r="C185" s="74">
        <f t="shared" si="13"/>
        <v>0</v>
      </c>
      <c r="D185" s="73"/>
      <c r="E185" s="74">
        <f t="shared" si="14"/>
        <v>0</v>
      </c>
      <c r="F185" s="73"/>
      <c r="G185" s="74">
        <f t="shared" si="10"/>
        <v>0</v>
      </c>
      <c r="H185" s="73"/>
      <c r="I185" s="74">
        <f t="shared" si="11"/>
        <v>0</v>
      </c>
    </row>
    <row r="186" spans="2:9" ht="18" x14ac:dyDescent="0.25">
      <c r="B186" s="71">
        <f t="shared" si="12"/>
        <v>0</v>
      </c>
      <c r="C186" s="74">
        <f t="shared" si="13"/>
        <v>0</v>
      </c>
      <c r="D186" s="73"/>
      <c r="E186" s="74">
        <f t="shared" si="14"/>
        <v>0</v>
      </c>
      <c r="F186" s="73"/>
      <c r="G186" s="74">
        <f t="shared" si="10"/>
        <v>0</v>
      </c>
      <c r="H186" s="73"/>
      <c r="I186" s="74">
        <f t="shared" si="11"/>
        <v>0</v>
      </c>
    </row>
    <row r="187" spans="2:9" ht="18" x14ac:dyDescent="0.25">
      <c r="B187" s="71">
        <f t="shared" si="12"/>
        <v>0</v>
      </c>
      <c r="C187" s="74">
        <f t="shared" si="13"/>
        <v>0</v>
      </c>
      <c r="D187" s="73"/>
      <c r="E187" s="74">
        <f t="shared" si="14"/>
        <v>0</v>
      </c>
      <c r="F187" s="73"/>
      <c r="G187" s="74">
        <f t="shared" si="10"/>
        <v>0</v>
      </c>
      <c r="H187" s="73"/>
      <c r="I187" s="74">
        <f t="shared" si="11"/>
        <v>0</v>
      </c>
    </row>
    <row r="188" spans="2:9" ht="18" x14ac:dyDescent="0.25">
      <c r="B188" s="71">
        <f t="shared" si="12"/>
        <v>0</v>
      </c>
      <c r="C188" s="74">
        <f t="shared" si="13"/>
        <v>0</v>
      </c>
      <c r="D188" s="73"/>
      <c r="E188" s="74">
        <f t="shared" si="14"/>
        <v>0</v>
      </c>
      <c r="F188" s="73"/>
      <c r="G188" s="74">
        <f t="shared" si="10"/>
        <v>0</v>
      </c>
      <c r="H188" s="73"/>
      <c r="I188" s="74">
        <f t="shared" si="11"/>
        <v>0</v>
      </c>
    </row>
    <row r="189" spans="2:9" ht="18" x14ac:dyDescent="0.25">
      <c r="B189" s="71">
        <f t="shared" si="12"/>
        <v>0</v>
      </c>
      <c r="C189" s="74">
        <f t="shared" si="13"/>
        <v>0</v>
      </c>
      <c r="D189" s="73"/>
      <c r="E189" s="74">
        <f t="shared" si="14"/>
        <v>0</v>
      </c>
      <c r="F189" s="73"/>
      <c r="G189" s="74">
        <f t="shared" si="10"/>
        <v>0</v>
      </c>
      <c r="H189" s="73"/>
      <c r="I189" s="74">
        <f t="shared" si="11"/>
        <v>0</v>
      </c>
    </row>
    <row r="190" spans="2:9" ht="18" x14ac:dyDescent="0.25">
      <c r="B190" s="71">
        <f t="shared" si="12"/>
        <v>0</v>
      </c>
      <c r="C190" s="74">
        <f t="shared" si="13"/>
        <v>0</v>
      </c>
      <c r="D190" s="73"/>
      <c r="E190" s="74">
        <f t="shared" si="14"/>
        <v>0</v>
      </c>
      <c r="F190" s="73"/>
      <c r="G190" s="74">
        <f t="shared" si="10"/>
        <v>0</v>
      </c>
      <c r="H190" s="73"/>
      <c r="I190" s="74">
        <f t="shared" si="11"/>
        <v>0</v>
      </c>
    </row>
    <row r="191" spans="2:9" ht="18" x14ac:dyDescent="0.25">
      <c r="B191" s="71">
        <f t="shared" si="12"/>
        <v>0</v>
      </c>
      <c r="C191" s="74">
        <f t="shared" si="13"/>
        <v>0</v>
      </c>
      <c r="D191" s="73"/>
      <c r="E191" s="74">
        <f t="shared" si="14"/>
        <v>0</v>
      </c>
      <c r="F191" s="73"/>
      <c r="G191" s="74">
        <f t="shared" si="10"/>
        <v>0</v>
      </c>
      <c r="H191" s="73"/>
      <c r="I191" s="74">
        <f t="shared" si="11"/>
        <v>0</v>
      </c>
    </row>
    <row r="192" spans="2:9" ht="18" x14ac:dyDescent="0.25">
      <c r="B192" s="71">
        <f t="shared" si="12"/>
        <v>0</v>
      </c>
      <c r="C192" s="74">
        <f t="shared" si="13"/>
        <v>0</v>
      </c>
      <c r="D192" s="73"/>
      <c r="E192" s="74">
        <f t="shared" si="14"/>
        <v>0</v>
      </c>
      <c r="F192" s="73"/>
      <c r="G192" s="74">
        <f t="shared" si="10"/>
        <v>0</v>
      </c>
      <c r="H192" s="73"/>
      <c r="I192" s="74">
        <f t="shared" si="11"/>
        <v>0</v>
      </c>
    </row>
    <row r="193" spans="2:9" ht="18" x14ac:dyDescent="0.25">
      <c r="B193" s="71">
        <f t="shared" si="12"/>
        <v>0</v>
      </c>
      <c r="C193" s="74">
        <f t="shared" si="13"/>
        <v>0</v>
      </c>
      <c r="D193" s="73"/>
      <c r="E193" s="74">
        <f t="shared" si="14"/>
        <v>0</v>
      </c>
      <c r="F193" s="73"/>
      <c r="G193" s="74">
        <f t="shared" si="10"/>
        <v>0</v>
      </c>
      <c r="H193" s="73"/>
      <c r="I193" s="74">
        <f t="shared" si="11"/>
        <v>0</v>
      </c>
    </row>
    <row r="194" spans="2:9" ht="18" x14ac:dyDescent="0.25">
      <c r="B194" s="71">
        <f t="shared" si="12"/>
        <v>0</v>
      </c>
      <c r="C194" s="74">
        <f t="shared" si="13"/>
        <v>0</v>
      </c>
      <c r="D194" s="73"/>
      <c r="E194" s="74">
        <f t="shared" si="14"/>
        <v>0</v>
      </c>
      <c r="F194" s="73"/>
      <c r="G194" s="74">
        <f t="shared" si="10"/>
        <v>0</v>
      </c>
      <c r="H194" s="73"/>
      <c r="I194" s="74">
        <f t="shared" si="11"/>
        <v>0</v>
      </c>
    </row>
    <row r="195" spans="2:9" ht="18" x14ac:dyDescent="0.25">
      <c r="B195" s="71">
        <f t="shared" si="12"/>
        <v>0</v>
      </c>
      <c r="C195" s="74">
        <f t="shared" si="13"/>
        <v>0</v>
      </c>
      <c r="D195" s="73"/>
      <c r="E195" s="74">
        <f t="shared" si="14"/>
        <v>0</v>
      </c>
      <c r="F195" s="73"/>
      <c r="G195" s="74">
        <f t="shared" si="10"/>
        <v>0</v>
      </c>
      <c r="H195" s="73"/>
      <c r="I195" s="74">
        <f t="shared" si="11"/>
        <v>0</v>
      </c>
    </row>
    <row r="196" spans="2:9" ht="18" x14ac:dyDescent="0.25">
      <c r="B196" s="71">
        <f t="shared" si="12"/>
        <v>0</v>
      </c>
      <c r="C196" s="74">
        <f t="shared" si="13"/>
        <v>0</v>
      </c>
      <c r="D196" s="73"/>
      <c r="E196" s="74">
        <f t="shared" si="14"/>
        <v>0</v>
      </c>
      <c r="F196" s="73"/>
      <c r="G196" s="74">
        <f t="shared" si="10"/>
        <v>0</v>
      </c>
      <c r="H196" s="73"/>
      <c r="I196" s="74">
        <f t="shared" si="11"/>
        <v>0</v>
      </c>
    </row>
    <row r="197" spans="2:9" ht="18" x14ac:dyDescent="0.25">
      <c r="B197" s="71">
        <f t="shared" si="12"/>
        <v>0</v>
      </c>
      <c r="C197" s="74">
        <f t="shared" si="13"/>
        <v>0</v>
      </c>
      <c r="D197" s="73"/>
      <c r="E197" s="74">
        <f t="shared" si="14"/>
        <v>0</v>
      </c>
      <c r="F197" s="73"/>
      <c r="G197" s="74">
        <f t="shared" si="10"/>
        <v>0</v>
      </c>
      <c r="H197" s="73"/>
      <c r="I197" s="74">
        <f t="shared" si="11"/>
        <v>0</v>
      </c>
    </row>
    <row r="198" spans="2:9" ht="18" x14ac:dyDescent="0.25">
      <c r="B198" s="71">
        <f t="shared" si="12"/>
        <v>0</v>
      </c>
      <c r="C198" s="74">
        <f t="shared" si="13"/>
        <v>0</v>
      </c>
      <c r="D198" s="73"/>
      <c r="E198" s="74">
        <f t="shared" si="14"/>
        <v>0</v>
      </c>
      <c r="F198" s="73"/>
      <c r="G198" s="74">
        <f t="shared" si="10"/>
        <v>0</v>
      </c>
      <c r="H198" s="73"/>
      <c r="I198" s="74">
        <f t="shared" si="11"/>
        <v>0</v>
      </c>
    </row>
    <row r="199" spans="2:9" ht="18" x14ac:dyDescent="0.25">
      <c r="B199" s="71">
        <f t="shared" si="12"/>
        <v>0</v>
      </c>
      <c r="C199" s="74">
        <f t="shared" si="13"/>
        <v>0</v>
      </c>
      <c r="D199" s="73"/>
      <c r="E199" s="74">
        <f t="shared" si="14"/>
        <v>0</v>
      </c>
      <c r="F199" s="73"/>
      <c r="G199" s="74">
        <f t="shared" si="10"/>
        <v>0</v>
      </c>
      <c r="H199" s="73"/>
      <c r="I199" s="74">
        <f t="shared" si="11"/>
        <v>0</v>
      </c>
    </row>
    <row r="200" spans="2:9" ht="18" x14ac:dyDescent="0.25">
      <c r="B200" s="71">
        <f t="shared" si="12"/>
        <v>0</v>
      </c>
      <c r="C200" s="74">
        <f t="shared" si="13"/>
        <v>0</v>
      </c>
      <c r="D200" s="73"/>
      <c r="E200" s="74">
        <f t="shared" si="14"/>
        <v>0</v>
      </c>
      <c r="F200" s="73"/>
      <c r="G200" s="74">
        <f t="shared" si="10"/>
        <v>0</v>
      </c>
      <c r="H200" s="73"/>
      <c r="I200" s="74">
        <f t="shared" si="11"/>
        <v>0</v>
      </c>
    </row>
    <row r="201" spans="2:9" ht="18" x14ac:dyDescent="0.25">
      <c r="B201" s="71">
        <f t="shared" si="12"/>
        <v>0</v>
      </c>
      <c r="C201" s="74">
        <f t="shared" si="13"/>
        <v>0</v>
      </c>
      <c r="D201" s="73"/>
      <c r="E201" s="74">
        <f t="shared" si="14"/>
        <v>0</v>
      </c>
      <c r="F201" s="73"/>
      <c r="G201" s="74">
        <f t="shared" si="10"/>
        <v>0</v>
      </c>
      <c r="H201" s="73"/>
      <c r="I201" s="74">
        <f t="shared" si="11"/>
        <v>0</v>
      </c>
    </row>
    <row r="202" spans="2:9" ht="18" x14ac:dyDescent="0.25">
      <c r="B202" s="71">
        <f t="shared" si="12"/>
        <v>0</v>
      </c>
      <c r="C202" s="74">
        <f t="shared" si="13"/>
        <v>0</v>
      </c>
      <c r="D202" s="73"/>
      <c r="E202" s="74">
        <f t="shared" si="14"/>
        <v>0</v>
      </c>
      <c r="F202" s="73"/>
      <c r="G202" s="74">
        <f t="shared" si="10"/>
        <v>0</v>
      </c>
      <c r="H202" s="73"/>
      <c r="I202" s="74">
        <f t="shared" si="11"/>
        <v>0</v>
      </c>
    </row>
    <row r="203" spans="2:9" ht="18" x14ac:dyDescent="0.25">
      <c r="B203" s="71">
        <f t="shared" si="12"/>
        <v>0</v>
      </c>
      <c r="C203" s="74">
        <f t="shared" si="13"/>
        <v>0</v>
      </c>
      <c r="D203" s="73"/>
      <c r="E203" s="74">
        <f t="shared" si="14"/>
        <v>0</v>
      </c>
      <c r="F203" s="73"/>
      <c r="G203" s="74">
        <f t="shared" si="10"/>
        <v>0</v>
      </c>
      <c r="H203" s="73"/>
      <c r="I203" s="74">
        <f t="shared" si="11"/>
        <v>0</v>
      </c>
    </row>
    <row r="204" spans="2:9" ht="18" x14ac:dyDescent="0.25">
      <c r="B204" s="71">
        <f t="shared" si="12"/>
        <v>0</v>
      </c>
      <c r="C204" s="74">
        <f t="shared" si="13"/>
        <v>0</v>
      </c>
      <c r="D204" s="73"/>
      <c r="E204" s="74">
        <f t="shared" si="14"/>
        <v>0</v>
      </c>
      <c r="F204" s="73"/>
      <c r="G204" s="74">
        <f t="shared" si="10"/>
        <v>0</v>
      </c>
      <c r="H204" s="73"/>
      <c r="I204" s="74">
        <f t="shared" si="11"/>
        <v>0</v>
      </c>
    </row>
    <row r="205" spans="2:9" ht="18" x14ac:dyDescent="0.25">
      <c r="B205" s="71">
        <f t="shared" si="12"/>
        <v>0</v>
      </c>
      <c r="C205" s="74">
        <f t="shared" si="13"/>
        <v>0</v>
      </c>
      <c r="D205" s="73"/>
      <c r="E205" s="74">
        <f t="shared" si="14"/>
        <v>0</v>
      </c>
      <c r="F205" s="73"/>
      <c r="G205" s="74">
        <f t="shared" si="10"/>
        <v>0</v>
      </c>
      <c r="H205" s="73"/>
      <c r="I205" s="74">
        <f t="shared" si="11"/>
        <v>0</v>
      </c>
    </row>
    <row r="206" spans="2:9" ht="18" x14ac:dyDescent="0.25">
      <c r="B206" s="71">
        <f t="shared" si="12"/>
        <v>0</v>
      </c>
      <c r="C206" s="74">
        <f t="shared" si="13"/>
        <v>0</v>
      </c>
      <c r="D206" s="73"/>
      <c r="E206" s="74">
        <f t="shared" si="14"/>
        <v>0</v>
      </c>
      <c r="F206" s="73"/>
      <c r="G206" s="74">
        <f t="shared" si="10"/>
        <v>0</v>
      </c>
      <c r="H206" s="73"/>
      <c r="I206" s="74">
        <f t="shared" si="11"/>
        <v>0</v>
      </c>
    </row>
    <row r="207" spans="2:9" ht="18" x14ac:dyDescent="0.25">
      <c r="B207" s="71">
        <f t="shared" si="12"/>
        <v>0</v>
      </c>
      <c r="C207" s="74">
        <f t="shared" si="13"/>
        <v>0</v>
      </c>
      <c r="D207" s="73"/>
      <c r="E207" s="74">
        <f t="shared" si="14"/>
        <v>0</v>
      </c>
      <c r="F207" s="73"/>
      <c r="G207" s="74">
        <f t="shared" ref="G207:G270" si="15">IF(C207&lt;10,0,$E$10-E207)</f>
        <v>0</v>
      </c>
      <c r="H207" s="73"/>
      <c r="I207" s="74">
        <f t="shared" ref="I207:I270" si="16">IF(C207-G207&lt;10,0,C207-G207)</f>
        <v>0</v>
      </c>
    </row>
    <row r="208" spans="2:9" ht="18" x14ac:dyDescent="0.25">
      <c r="B208" s="71">
        <f t="shared" ref="B208:B271" si="17">IF(I207&lt;10,0,(B207+1))</f>
        <v>0</v>
      </c>
      <c r="C208" s="74">
        <f t="shared" ref="C208:C271" si="18">I207</f>
        <v>0</v>
      </c>
      <c r="D208" s="73"/>
      <c r="E208" s="74">
        <f t="shared" ref="E208:E271" si="19">IF($E$9=0,0,ROUND(C208*($E$9/$E$6),2))</f>
        <v>0</v>
      </c>
      <c r="F208" s="73"/>
      <c r="G208" s="74">
        <f t="shared" si="15"/>
        <v>0</v>
      </c>
      <c r="H208" s="73"/>
      <c r="I208" s="74">
        <f t="shared" si="16"/>
        <v>0</v>
      </c>
    </row>
    <row r="209" spans="2:9" ht="18" x14ac:dyDescent="0.25">
      <c r="B209" s="71">
        <f t="shared" si="17"/>
        <v>0</v>
      </c>
      <c r="C209" s="74">
        <f t="shared" si="18"/>
        <v>0</v>
      </c>
      <c r="D209" s="73"/>
      <c r="E209" s="74">
        <f t="shared" si="19"/>
        <v>0</v>
      </c>
      <c r="F209" s="73"/>
      <c r="G209" s="74">
        <f t="shared" si="15"/>
        <v>0</v>
      </c>
      <c r="H209" s="73"/>
      <c r="I209" s="74">
        <f t="shared" si="16"/>
        <v>0</v>
      </c>
    </row>
    <row r="210" spans="2:9" ht="18" x14ac:dyDescent="0.25">
      <c r="B210" s="71">
        <f t="shared" si="17"/>
        <v>0</v>
      </c>
      <c r="C210" s="74">
        <f t="shared" si="18"/>
        <v>0</v>
      </c>
      <c r="D210" s="73"/>
      <c r="E210" s="74">
        <f t="shared" si="19"/>
        <v>0</v>
      </c>
      <c r="F210" s="73"/>
      <c r="G210" s="74">
        <f t="shared" si="15"/>
        <v>0</v>
      </c>
      <c r="H210" s="73"/>
      <c r="I210" s="74">
        <f t="shared" si="16"/>
        <v>0</v>
      </c>
    </row>
    <row r="211" spans="2:9" ht="18" x14ac:dyDescent="0.25">
      <c r="B211" s="71">
        <f t="shared" si="17"/>
        <v>0</v>
      </c>
      <c r="C211" s="74">
        <f t="shared" si="18"/>
        <v>0</v>
      </c>
      <c r="D211" s="73"/>
      <c r="E211" s="74">
        <f t="shared" si="19"/>
        <v>0</v>
      </c>
      <c r="F211" s="73"/>
      <c r="G211" s="74">
        <f t="shared" si="15"/>
        <v>0</v>
      </c>
      <c r="H211" s="73"/>
      <c r="I211" s="74">
        <f t="shared" si="16"/>
        <v>0</v>
      </c>
    </row>
    <row r="212" spans="2:9" ht="18" x14ac:dyDescent="0.25">
      <c r="B212" s="71">
        <f t="shared" si="17"/>
        <v>0</v>
      </c>
      <c r="C212" s="74">
        <f t="shared" si="18"/>
        <v>0</v>
      </c>
      <c r="D212" s="73"/>
      <c r="E212" s="74">
        <f t="shared" si="19"/>
        <v>0</v>
      </c>
      <c r="F212" s="73"/>
      <c r="G212" s="74">
        <f t="shared" si="15"/>
        <v>0</v>
      </c>
      <c r="H212" s="73"/>
      <c r="I212" s="74">
        <f t="shared" si="16"/>
        <v>0</v>
      </c>
    </row>
    <row r="213" spans="2:9" ht="18" x14ac:dyDescent="0.25">
      <c r="B213" s="71">
        <f t="shared" si="17"/>
        <v>0</v>
      </c>
      <c r="C213" s="74">
        <f t="shared" si="18"/>
        <v>0</v>
      </c>
      <c r="D213" s="73"/>
      <c r="E213" s="74">
        <f t="shared" si="19"/>
        <v>0</v>
      </c>
      <c r="F213" s="73"/>
      <c r="G213" s="74">
        <f t="shared" si="15"/>
        <v>0</v>
      </c>
      <c r="H213" s="73"/>
      <c r="I213" s="74">
        <f t="shared" si="16"/>
        <v>0</v>
      </c>
    </row>
    <row r="214" spans="2:9" ht="18" x14ac:dyDescent="0.25">
      <c r="B214" s="71">
        <f t="shared" si="17"/>
        <v>0</v>
      </c>
      <c r="C214" s="74">
        <f t="shared" si="18"/>
        <v>0</v>
      </c>
      <c r="D214" s="73"/>
      <c r="E214" s="74">
        <f t="shared" si="19"/>
        <v>0</v>
      </c>
      <c r="F214" s="73"/>
      <c r="G214" s="74">
        <f t="shared" si="15"/>
        <v>0</v>
      </c>
      <c r="H214" s="73"/>
      <c r="I214" s="74">
        <f t="shared" si="16"/>
        <v>0</v>
      </c>
    </row>
    <row r="215" spans="2:9" ht="18" x14ac:dyDescent="0.25">
      <c r="B215" s="71">
        <f t="shared" si="17"/>
        <v>0</v>
      </c>
      <c r="C215" s="74">
        <f t="shared" si="18"/>
        <v>0</v>
      </c>
      <c r="D215" s="73"/>
      <c r="E215" s="74">
        <f t="shared" si="19"/>
        <v>0</v>
      </c>
      <c r="F215" s="73"/>
      <c r="G215" s="74">
        <f t="shared" si="15"/>
        <v>0</v>
      </c>
      <c r="H215" s="73"/>
      <c r="I215" s="74">
        <f t="shared" si="16"/>
        <v>0</v>
      </c>
    </row>
    <row r="216" spans="2:9" ht="18" x14ac:dyDescent="0.25">
      <c r="B216" s="71">
        <f t="shared" si="17"/>
        <v>0</v>
      </c>
      <c r="C216" s="74">
        <f t="shared" si="18"/>
        <v>0</v>
      </c>
      <c r="D216" s="73"/>
      <c r="E216" s="74">
        <f t="shared" si="19"/>
        <v>0</v>
      </c>
      <c r="F216" s="73"/>
      <c r="G216" s="74">
        <f t="shared" si="15"/>
        <v>0</v>
      </c>
      <c r="H216" s="73"/>
      <c r="I216" s="74">
        <f t="shared" si="16"/>
        <v>0</v>
      </c>
    </row>
    <row r="217" spans="2:9" ht="18" x14ac:dyDescent="0.25">
      <c r="B217" s="71">
        <f t="shared" si="17"/>
        <v>0</v>
      </c>
      <c r="C217" s="74">
        <f t="shared" si="18"/>
        <v>0</v>
      </c>
      <c r="D217" s="73"/>
      <c r="E217" s="74">
        <f t="shared" si="19"/>
        <v>0</v>
      </c>
      <c r="F217" s="73"/>
      <c r="G217" s="74">
        <f t="shared" si="15"/>
        <v>0</v>
      </c>
      <c r="H217" s="73"/>
      <c r="I217" s="74">
        <f t="shared" si="16"/>
        <v>0</v>
      </c>
    </row>
    <row r="218" spans="2:9" ht="18" x14ac:dyDescent="0.25">
      <c r="B218" s="71">
        <f t="shared" si="17"/>
        <v>0</v>
      </c>
      <c r="C218" s="74">
        <f t="shared" si="18"/>
        <v>0</v>
      </c>
      <c r="D218" s="73"/>
      <c r="E218" s="74">
        <f t="shared" si="19"/>
        <v>0</v>
      </c>
      <c r="F218" s="73"/>
      <c r="G218" s="74">
        <f t="shared" si="15"/>
        <v>0</v>
      </c>
      <c r="H218" s="73"/>
      <c r="I218" s="74">
        <f t="shared" si="16"/>
        <v>0</v>
      </c>
    </row>
    <row r="219" spans="2:9" ht="18" x14ac:dyDescent="0.25">
      <c r="B219" s="71">
        <f t="shared" si="17"/>
        <v>0</v>
      </c>
      <c r="C219" s="74">
        <f t="shared" si="18"/>
        <v>0</v>
      </c>
      <c r="D219" s="73"/>
      <c r="E219" s="74">
        <f t="shared" si="19"/>
        <v>0</v>
      </c>
      <c r="F219" s="73"/>
      <c r="G219" s="74">
        <f t="shared" si="15"/>
        <v>0</v>
      </c>
      <c r="H219" s="73"/>
      <c r="I219" s="74">
        <f t="shared" si="16"/>
        <v>0</v>
      </c>
    </row>
    <row r="220" spans="2:9" ht="18" x14ac:dyDescent="0.25">
      <c r="B220" s="71">
        <f t="shared" si="17"/>
        <v>0</v>
      </c>
      <c r="C220" s="74">
        <f t="shared" si="18"/>
        <v>0</v>
      </c>
      <c r="D220" s="73"/>
      <c r="E220" s="74">
        <f t="shared" si="19"/>
        <v>0</v>
      </c>
      <c r="F220" s="73"/>
      <c r="G220" s="74">
        <f t="shared" si="15"/>
        <v>0</v>
      </c>
      <c r="H220" s="73"/>
      <c r="I220" s="74">
        <f t="shared" si="16"/>
        <v>0</v>
      </c>
    </row>
    <row r="221" spans="2:9" ht="18" x14ac:dyDescent="0.25">
      <c r="B221" s="71">
        <f t="shared" si="17"/>
        <v>0</v>
      </c>
      <c r="C221" s="74">
        <f t="shared" si="18"/>
        <v>0</v>
      </c>
      <c r="D221" s="73"/>
      <c r="E221" s="74">
        <f t="shared" si="19"/>
        <v>0</v>
      </c>
      <c r="F221" s="73"/>
      <c r="G221" s="74">
        <f t="shared" si="15"/>
        <v>0</v>
      </c>
      <c r="H221" s="73"/>
      <c r="I221" s="74">
        <f t="shared" si="16"/>
        <v>0</v>
      </c>
    </row>
    <row r="222" spans="2:9" ht="18" x14ac:dyDescent="0.25">
      <c r="B222" s="71">
        <f t="shared" si="17"/>
        <v>0</v>
      </c>
      <c r="C222" s="74">
        <f t="shared" si="18"/>
        <v>0</v>
      </c>
      <c r="D222" s="73"/>
      <c r="E222" s="74">
        <f t="shared" si="19"/>
        <v>0</v>
      </c>
      <c r="F222" s="73"/>
      <c r="G222" s="74">
        <f t="shared" si="15"/>
        <v>0</v>
      </c>
      <c r="H222" s="73"/>
      <c r="I222" s="74">
        <f t="shared" si="16"/>
        <v>0</v>
      </c>
    </row>
    <row r="223" spans="2:9" ht="18" x14ac:dyDescent="0.25">
      <c r="B223" s="71">
        <f t="shared" si="17"/>
        <v>0</v>
      </c>
      <c r="C223" s="74">
        <f t="shared" si="18"/>
        <v>0</v>
      </c>
      <c r="D223" s="73"/>
      <c r="E223" s="74">
        <f t="shared" si="19"/>
        <v>0</v>
      </c>
      <c r="F223" s="73"/>
      <c r="G223" s="74">
        <f t="shared" si="15"/>
        <v>0</v>
      </c>
      <c r="H223" s="73"/>
      <c r="I223" s="74">
        <f t="shared" si="16"/>
        <v>0</v>
      </c>
    </row>
    <row r="224" spans="2:9" ht="18" x14ac:dyDescent="0.25">
      <c r="B224" s="71">
        <f t="shared" si="17"/>
        <v>0</v>
      </c>
      <c r="C224" s="74">
        <f t="shared" si="18"/>
        <v>0</v>
      </c>
      <c r="D224" s="73"/>
      <c r="E224" s="74">
        <f t="shared" si="19"/>
        <v>0</v>
      </c>
      <c r="F224" s="73"/>
      <c r="G224" s="74">
        <f t="shared" si="15"/>
        <v>0</v>
      </c>
      <c r="H224" s="73"/>
      <c r="I224" s="74">
        <f t="shared" si="16"/>
        <v>0</v>
      </c>
    </row>
    <row r="225" spans="2:9" ht="18" x14ac:dyDescent="0.25">
      <c r="B225" s="71">
        <f t="shared" si="17"/>
        <v>0</v>
      </c>
      <c r="C225" s="74">
        <f t="shared" si="18"/>
        <v>0</v>
      </c>
      <c r="D225" s="73"/>
      <c r="E225" s="74">
        <f t="shared" si="19"/>
        <v>0</v>
      </c>
      <c r="F225" s="73"/>
      <c r="G225" s="74">
        <f t="shared" si="15"/>
        <v>0</v>
      </c>
      <c r="H225" s="73"/>
      <c r="I225" s="74">
        <f t="shared" si="16"/>
        <v>0</v>
      </c>
    </row>
    <row r="226" spans="2:9" ht="18" x14ac:dyDescent="0.25">
      <c r="B226" s="71">
        <f t="shared" si="17"/>
        <v>0</v>
      </c>
      <c r="C226" s="74">
        <f t="shared" si="18"/>
        <v>0</v>
      </c>
      <c r="D226" s="73"/>
      <c r="E226" s="74">
        <f t="shared" si="19"/>
        <v>0</v>
      </c>
      <c r="F226" s="73"/>
      <c r="G226" s="74">
        <f t="shared" si="15"/>
        <v>0</v>
      </c>
      <c r="H226" s="73"/>
      <c r="I226" s="74">
        <f t="shared" si="16"/>
        <v>0</v>
      </c>
    </row>
    <row r="227" spans="2:9" ht="18" x14ac:dyDescent="0.25">
      <c r="B227" s="71">
        <f t="shared" si="17"/>
        <v>0</v>
      </c>
      <c r="C227" s="74">
        <f t="shared" si="18"/>
        <v>0</v>
      </c>
      <c r="D227" s="73"/>
      <c r="E227" s="74">
        <f t="shared" si="19"/>
        <v>0</v>
      </c>
      <c r="F227" s="73"/>
      <c r="G227" s="74">
        <f t="shared" si="15"/>
        <v>0</v>
      </c>
      <c r="H227" s="73"/>
      <c r="I227" s="74">
        <f t="shared" si="16"/>
        <v>0</v>
      </c>
    </row>
    <row r="228" spans="2:9" ht="18" x14ac:dyDescent="0.25">
      <c r="B228" s="71">
        <f t="shared" si="17"/>
        <v>0</v>
      </c>
      <c r="C228" s="74">
        <f t="shared" si="18"/>
        <v>0</v>
      </c>
      <c r="D228" s="73"/>
      <c r="E228" s="74">
        <f t="shared" si="19"/>
        <v>0</v>
      </c>
      <c r="F228" s="73"/>
      <c r="G228" s="74">
        <f t="shared" si="15"/>
        <v>0</v>
      </c>
      <c r="H228" s="73"/>
      <c r="I228" s="74">
        <f t="shared" si="16"/>
        <v>0</v>
      </c>
    </row>
    <row r="229" spans="2:9" ht="18" x14ac:dyDescent="0.25">
      <c r="B229" s="71">
        <f t="shared" si="17"/>
        <v>0</v>
      </c>
      <c r="C229" s="74">
        <f t="shared" si="18"/>
        <v>0</v>
      </c>
      <c r="D229" s="73"/>
      <c r="E229" s="74">
        <f t="shared" si="19"/>
        <v>0</v>
      </c>
      <c r="F229" s="73"/>
      <c r="G229" s="74">
        <f t="shared" si="15"/>
        <v>0</v>
      </c>
      <c r="H229" s="73"/>
      <c r="I229" s="74">
        <f t="shared" si="16"/>
        <v>0</v>
      </c>
    </row>
    <row r="230" spans="2:9" ht="18" x14ac:dyDescent="0.25">
      <c r="B230" s="71">
        <f t="shared" si="17"/>
        <v>0</v>
      </c>
      <c r="C230" s="74">
        <f t="shared" si="18"/>
        <v>0</v>
      </c>
      <c r="D230" s="73"/>
      <c r="E230" s="74">
        <f t="shared" si="19"/>
        <v>0</v>
      </c>
      <c r="F230" s="73"/>
      <c r="G230" s="74">
        <f t="shared" si="15"/>
        <v>0</v>
      </c>
      <c r="H230" s="73"/>
      <c r="I230" s="74">
        <f t="shared" si="16"/>
        <v>0</v>
      </c>
    </row>
    <row r="231" spans="2:9" ht="18" x14ac:dyDescent="0.25">
      <c r="B231" s="71">
        <f t="shared" si="17"/>
        <v>0</v>
      </c>
      <c r="C231" s="74">
        <f t="shared" si="18"/>
        <v>0</v>
      </c>
      <c r="D231" s="73"/>
      <c r="E231" s="74">
        <f t="shared" si="19"/>
        <v>0</v>
      </c>
      <c r="F231" s="73"/>
      <c r="G231" s="74">
        <f t="shared" si="15"/>
        <v>0</v>
      </c>
      <c r="H231" s="73"/>
      <c r="I231" s="74">
        <f t="shared" si="16"/>
        <v>0</v>
      </c>
    </row>
    <row r="232" spans="2:9" ht="18" x14ac:dyDescent="0.25">
      <c r="B232" s="71">
        <f t="shared" si="17"/>
        <v>0</v>
      </c>
      <c r="C232" s="74">
        <f t="shared" si="18"/>
        <v>0</v>
      </c>
      <c r="D232" s="73"/>
      <c r="E232" s="74">
        <f t="shared" si="19"/>
        <v>0</v>
      </c>
      <c r="F232" s="73"/>
      <c r="G232" s="74">
        <f t="shared" si="15"/>
        <v>0</v>
      </c>
      <c r="H232" s="73"/>
      <c r="I232" s="74">
        <f t="shared" si="16"/>
        <v>0</v>
      </c>
    </row>
    <row r="233" spans="2:9" ht="18" x14ac:dyDescent="0.25">
      <c r="B233" s="71">
        <f t="shared" si="17"/>
        <v>0</v>
      </c>
      <c r="C233" s="74">
        <f t="shared" si="18"/>
        <v>0</v>
      </c>
      <c r="D233" s="73"/>
      <c r="E233" s="74">
        <f t="shared" si="19"/>
        <v>0</v>
      </c>
      <c r="F233" s="73"/>
      <c r="G233" s="74">
        <f t="shared" si="15"/>
        <v>0</v>
      </c>
      <c r="H233" s="73"/>
      <c r="I233" s="74">
        <f t="shared" si="16"/>
        <v>0</v>
      </c>
    </row>
    <row r="234" spans="2:9" ht="18" x14ac:dyDescent="0.25">
      <c r="B234" s="71">
        <f t="shared" si="17"/>
        <v>0</v>
      </c>
      <c r="C234" s="74">
        <f t="shared" si="18"/>
        <v>0</v>
      </c>
      <c r="D234" s="73"/>
      <c r="E234" s="74">
        <f t="shared" si="19"/>
        <v>0</v>
      </c>
      <c r="F234" s="73"/>
      <c r="G234" s="74">
        <f t="shared" si="15"/>
        <v>0</v>
      </c>
      <c r="H234" s="73"/>
      <c r="I234" s="74">
        <f t="shared" si="16"/>
        <v>0</v>
      </c>
    </row>
    <row r="235" spans="2:9" ht="18" x14ac:dyDescent="0.25">
      <c r="B235" s="71">
        <f t="shared" si="17"/>
        <v>0</v>
      </c>
      <c r="C235" s="74">
        <f t="shared" si="18"/>
        <v>0</v>
      </c>
      <c r="D235" s="73"/>
      <c r="E235" s="74">
        <f t="shared" si="19"/>
        <v>0</v>
      </c>
      <c r="F235" s="73"/>
      <c r="G235" s="74">
        <f t="shared" si="15"/>
        <v>0</v>
      </c>
      <c r="H235" s="73"/>
      <c r="I235" s="74">
        <f t="shared" si="16"/>
        <v>0</v>
      </c>
    </row>
    <row r="236" spans="2:9" ht="18" x14ac:dyDescent="0.25">
      <c r="B236" s="71">
        <f t="shared" si="17"/>
        <v>0</v>
      </c>
      <c r="C236" s="74">
        <f t="shared" si="18"/>
        <v>0</v>
      </c>
      <c r="D236" s="73"/>
      <c r="E236" s="74">
        <f t="shared" si="19"/>
        <v>0</v>
      </c>
      <c r="F236" s="73"/>
      <c r="G236" s="74">
        <f t="shared" si="15"/>
        <v>0</v>
      </c>
      <c r="H236" s="73"/>
      <c r="I236" s="74">
        <f t="shared" si="16"/>
        <v>0</v>
      </c>
    </row>
    <row r="237" spans="2:9" ht="18" x14ac:dyDescent="0.25">
      <c r="B237" s="71">
        <f t="shared" si="17"/>
        <v>0</v>
      </c>
      <c r="C237" s="74">
        <f t="shared" si="18"/>
        <v>0</v>
      </c>
      <c r="D237" s="73"/>
      <c r="E237" s="74">
        <f t="shared" si="19"/>
        <v>0</v>
      </c>
      <c r="F237" s="73"/>
      <c r="G237" s="74">
        <f t="shared" si="15"/>
        <v>0</v>
      </c>
      <c r="H237" s="73"/>
      <c r="I237" s="74">
        <f t="shared" si="16"/>
        <v>0</v>
      </c>
    </row>
    <row r="238" spans="2:9" ht="18" x14ac:dyDescent="0.25">
      <c r="B238" s="71">
        <f t="shared" si="17"/>
        <v>0</v>
      </c>
      <c r="C238" s="74">
        <f t="shared" si="18"/>
        <v>0</v>
      </c>
      <c r="D238" s="73"/>
      <c r="E238" s="74">
        <f t="shared" si="19"/>
        <v>0</v>
      </c>
      <c r="F238" s="73"/>
      <c r="G238" s="74">
        <f t="shared" si="15"/>
        <v>0</v>
      </c>
      <c r="H238" s="73"/>
      <c r="I238" s="74">
        <f t="shared" si="16"/>
        <v>0</v>
      </c>
    </row>
    <row r="239" spans="2:9" ht="18" x14ac:dyDescent="0.25">
      <c r="B239" s="71">
        <f t="shared" si="17"/>
        <v>0</v>
      </c>
      <c r="C239" s="74">
        <f t="shared" si="18"/>
        <v>0</v>
      </c>
      <c r="D239" s="73"/>
      <c r="E239" s="74">
        <f t="shared" si="19"/>
        <v>0</v>
      </c>
      <c r="F239" s="73"/>
      <c r="G239" s="74">
        <f t="shared" si="15"/>
        <v>0</v>
      </c>
      <c r="H239" s="73"/>
      <c r="I239" s="74">
        <f t="shared" si="16"/>
        <v>0</v>
      </c>
    </row>
    <row r="240" spans="2:9" ht="18" x14ac:dyDescent="0.25">
      <c r="B240" s="71">
        <f t="shared" si="17"/>
        <v>0</v>
      </c>
      <c r="C240" s="74">
        <f t="shared" si="18"/>
        <v>0</v>
      </c>
      <c r="D240" s="73"/>
      <c r="E240" s="74">
        <f t="shared" si="19"/>
        <v>0</v>
      </c>
      <c r="F240" s="73"/>
      <c r="G240" s="74">
        <f t="shared" si="15"/>
        <v>0</v>
      </c>
      <c r="H240" s="73"/>
      <c r="I240" s="74">
        <f t="shared" si="16"/>
        <v>0</v>
      </c>
    </row>
    <row r="241" spans="2:9" ht="18" x14ac:dyDescent="0.25">
      <c r="B241" s="71">
        <f t="shared" si="17"/>
        <v>0</v>
      </c>
      <c r="C241" s="74">
        <f t="shared" si="18"/>
        <v>0</v>
      </c>
      <c r="D241" s="73"/>
      <c r="E241" s="74">
        <f t="shared" si="19"/>
        <v>0</v>
      </c>
      <c r="F241" s="73"/>
      <c r="G241" s="74">
        <f t="shared" si="15"/>
        <v>0</v>
      </c>
      <c r="H241" s="73"/>
      <c r="I241" s="74">
        <f t="shared" si="16"/>
        <v>0</v>
      </c>
    </row>
    <row r="242" spans="2:9" ht="18" x14ac:dyDescent="0.25">
      <c r="B242" s="71">
        <f t="shared" si="17"/>
        <v>0</v>
      </c>
      <c r="C242" s="74">
        <f t="shared" si="18"/>
        <v>0</v>
      </c>
      <c r="D242" s="73"/>
      <c r="E242" s="74">
        <f t="shared" si="19"/>
        <v>0</v>
      </c>
      <c r="F242" s="73"/>
      <c r="G242" s="74">
        <f t="shared" si="15"/>
        <v>0</v>
      </c>
      <c r="H242" s="73"/>
      <c r="I242" s="74">
        <f t="shared" si="16"/>
        <v>0</v>
      </c>
    </row>
    <row r="243" spans="2:9" ht="18" x14ac:dyDescent="0.25">
      <c r="B243" s="71">
        <f t="shared" si="17"/>
        <v>0</v>
      </c>
      <c r="C243" s="74">
        <f t="shared" si="18"/>
        <v>0</v>
      </c>
      <c r="D243" s="73"/>
      <c r="E243" s="74">
        <f t="shared" si="19"/>
        <v>0</v>
      </c>
      <c r="F243" s="73"/>
      <c r="G243" s="74">
        <f t="shared" si="15"/>
        <v>0</v>
      </c>
      <c r="H243" s="73"/>
      <c r="I243" s="74">
        <f t="shared" si="16"/>
        <v>0</v>
      </c>
    </row>
    <row r="244" spans="2:9" ht="18" x14ac:dyDescent="0.25">
      <c r="B244" s="71">
        <f t="shared" si="17"/>
        <v>0</v>
      </c>
      <c r="C244" s="74">
        <f t="shared" si="18"/>
        <v>0</v>
      </c>
      <c r="D244" s="73"/>
      <c r="E244" s="74">
        <f t="shared" si="19"/>
        <v>0</v>
      </c>
      <c r="F244" s="73"/>
      <c r="G244" s="74">
        <f t="shared" si="15"/>
        <v>0</v>
      </c>
      <c r="H244" s="73"/>
      <c r="I244" s="74">
        <f t="shared" si="16"/>
        <v>0</v>
      </c>
    </row>
    <row r="245" spans="2:9" ht="18" x14ac:dyDescent="0.25">
      <c r="B245" s="71">
        <f t="shared" si="17"/>
        <v>0</v>
      </c>
      <c r="C245" s="74">
        <f t="shared" si="18"/>
        <v>0</v>
      </c>
      <c r="D245" s="73"/>
      <c r="E245" s="74">
        <f t="shared" si="19"/>
        <v>0</v>
      </c>
      <c r="F245" s="73"/>
      <c r="G245" s="74">
        <f t="shared" si="15"/>
        <v>0</v>
      </c>
      <c r="H245" s="73"/>
      <c r="I245" s="74">
        <f t="shared" si="16"/>
        <v>0</v>
      </c>
    </row>
    <row r="246" spans="2:9" ht="18" x14ac:dyDescent="0.25">
      <c r="B246" s="71">
        <f t="shared" si="17"/>
        <v>0</v>
      </c>
      <c r="C246" s="74">
        <f t="shared" si="18"/>
        <v>0</v>
      </c>
      <c r="D246" s="73"/>
      <c r="E246" s="74">
        <f t="shared" si="19"/>
        <v>0</v>
      </c>
      <c r="F246" s="73"/>
      <c r="G246" s="74">
        <f t="shared" si="15"/>
        <v>0</v>
      </c>
      <c r="H246" s="73"/>
      <c r="I246" s="74">
        <f t="shared" si="16"/>
        <v>0</v>
      </c>
    </row>
    <row r="247" spans="2:9" ht="18" x14ac:dyDescent="0.25">
      <c r="B247" s="71">
        <f t="shared" si="17"/>
        <v>0</v>
      </c>
      <c r="C247" s="74">
        <f t="shared" si="18"/>
        <v>0</v>
      </c>
      <c r="D247" s="73"/>
      <c r="E247" s="74">
        <f t="shared" si="19"/>
        <v>0</v>
      </c>
      <c r="F247" s="73"/>
      <c r="G247" s="74">
        <f t="shared" si="15"/>
        <v>0</v>
      </c>
      <c r="H247" s="73"/>
      <c r="I247" s="74">
        <f t="shared" si="16"/>
        <v>0</v>
      </c>
    </row>
    <row r="248" spans="2:9" ht="18" x14ac:dyDescent="0.25">
      <c r="B248" s="71">
        <f t="shared" si="17"/>
        <v>0</v>
      </c>
      <c r="C248" s="74">
        <f t="shared" si="18"/>
        <v>0</v>
      </c>
      <c r="D248" s="73"/>
      <c r="E248" s="74">
        <f t="shared" si="19"/>
        <v>0</v>
      </c>
      <c r="F248" s="73"/>
      <c r="G248" s="74">
        <f t="shared" si="15"/>
        <v>0</v>
      </c>
      <c r="H248" s="73"/>
      <c r="I248" s="74">
        <f t="shared" si="16"/>
        <v>0</v>
      </c>
    </row>
    <row r="249" spans="2:9" ht="18" x14ac:dyDescent="0.25">
      <c r="B249" s="71">
        <f t="shared" si="17"/>
        <v>0</v>
      </c>
      <c r="C249" s="74">
        <f t="shared" si="18"/>
        <v>0</v>
      </c>
      <c r="D249" s="73"/>
      <c r="E249" s="74">
        <f t="shared" si="19"/>
        <v>0</v>
      </c>
      <c r="F249" s="73"/>
      <c r="G249" s="74">
        <f t="shared" si="15"/>
        <v>0</v>
      </c>
      <c r="H249" s="73"/>
      <c r="I249" s="74">
        <f t="shared" si="16"/>
        <v>0</v>
      </c>
    </row>
    <row r="250" spans="2:9" ht="18" x14ac:dyDescent="0.25">
      <c r="B250" s="71">
        <f t="shared" si="17"/>
        <v>0</v>
      </c>
      <c r="C250" s="74">
        <f t="shared" si="18"/>
        <v>0</v>
      </c>
      <c r="D250" s="73"/>
      <c r="E250" s="74">
        <f t="shared" si="19"/>
        <v>0</v>
      </c>
      <c r="F250" s="73"/>
      <c r="G250" s="74">
        <f t="shared" si="15"/>
        <v>0</v>
      </c>
      <c r="H250" s="73"/>
      <c r="I250" s="74">
        <f t="shared" si="16"/>
        <v>0</v>
      </c>
    </row>
    <row r="251" spans="2:9" ht="18" x14ac:dyDescent="0.25">
      <c r="B251" s="71">
        <f t="shared" si="17"/>
        <v>0</v>
      </c>
      <c r="C251" s="74">
        <f t="shared" si="18"/>
        <v>0</v>
      </c>
      <c r="D251" s="73"/>
      <c r="E251" s="74">
        <f t="shared" si="19"/>
        <v>0</v>
      </c>
      <c r="F251" s="73"/>
      <c r="G251" s="74">
        <f t="shared" si="15"/>
        <v>0</v>
      </c>
      <c r="H251" s="73"/>
      <c r="I251" s="74">
        <f t="shared" si="16"/>
        <v>0</v>
      </c>
    </row>
    <row r="252" spans="2:9" ht="18" x14ac:dyDescent="0.25">
      <c r="B252" s="71">
        <f t="shared" si="17"/>
        <v>0</v>
      </c>
      <c r="C252" s="74">
        <f t="shared" si="18"/>
        <v>0</v>
      </c>
      <c r="D252" s="73"/>
      <c r="E252" s="74">
        <f t="shared" si="19"/>
        <v>0</v>
      </c>
      <c r="F252" s="73"/>
      <c r="G252" s="74">
        <f t="shared" si="15"/>
        <v>0</v>
      </c>
      <c r="H252" s="73"/>
      <c r="I252" s="74">
        <f t="shared" si="16"/>
        <v>0</v>
      </c>
    </row>
    <row r="253" spans="2:9" ht="18" x14ac:dyDescent="0.25">
      <c r="B253" s="71">
        <f t="shared" si="17"/>
        <v>0</v>
      </c>
      <c r="C253" s="74">
        <f t="shared" si="18"/>
        <v>0</v>
      </c>
      <c r="D253" s="73"/>
      <c r="E253" s="74">
        <f t="shared" si="19"/>
        <v>0</v>
      </c>
      <c r="F253" s="73"/>
      <c r="G253" s="74">
        <f t="shared" si="15"/>
        <v>0</v>
      </c>
      <c r="H253" s="73"/>
      <c r="I253" s="74">
        <f t="shared" si="16"/>
        <v>0</v>
      </c>
    </row>
    <row r="254" spans="2:9" ht="18" x14ac:dyDescent="0.25">
      <c r="B254" s="71">
        <f t="shared" si="17"/>
        <v>0</v>
      </c>
      <c r="C254" s="74">
        <f t="shared" si="18"/>
        <v>0</v>
      </c>
      <c r="D254" s="73"/>
      <c r="E254" s="74">
        <f t="shared" si="19"/>
        <v>0</v>
      </c>
      <c r="F254" s="73"/>
      <c r="G254" s="74">
        <f t="shared" si="15"/>
        <v>0</v>
      </c>
      <c r="H254" s="73"/>
      <c r="I254" s="74">
        <f t="shared" si="16"/>
        <v>0</v>
      </c>
    </row>
    <row r="255" spans="2:9" ht="18" x14ac:dyDescent="0.25">
      <c r="B255" s="71">
        <f t="shared" si="17"/>
        <v>0</v>
      </c>
      <c r="C255" s="74">
        <f t="shared" si="18"/>
        <v>0</v>
      </c>
      <c r="D255" s="73"/>
      <c r="E255" s="74">
        <f t="shared" si="19"/>
        <v>0</v>
      </c>
      <c r="F255" s="73"/>
      <c r="G255" s="74">
        <f t="shared" si="15"/>
        <v>0</v>
      </c>
      <c r="H255" s="73"/>
      <c r="I255" s="74">
        <f t="shared" si="16"/>
        <v>0</v>
      </c>
    </row>
    <row r="256" spans="2:9" ht="18" x14ac:dyDescent="0.25">
      <c r="B256" s="71">
        <f t="shared" si="17"/>
        <v>0</v>
      </c>
      <c r="C256" s="74">
        <f t="shared" si="18"/>
        <v>0</v>
      </c>
      <c r="D256" s="73"/>
      <c r="E256" s="74">
        <f t="shared" si="19"/>
        <v>0</v>
      </c>
      <c r="F256" s="73"/>
      <c r="G256" s="74">
        <f t="shared" si="15"/>
        <v>0</v>
      </c>
      <c r="H256" s="73"/>
      <c r="I256" s="74">
        <f t="shared" si="16"/>
        <v>0</v>
      </c>
    </row>
    <row r="257" spans="2:9" ht="18" x14ac:dyDescent="0.25">
      <c r="B257" s="71">
        <f t="shared" si="17"/>
        <v>0</v>
      </c>
      <c r="C257" s="74">
        <f t="shared" si="18"/>
        <v>0</v>
      </c>
      <c r="D257" s="73"/>
      <c r="E257" s="74">
        <f t="shared" si="19"/>
        <v>0</v>
      </c>
      <c r="F257" s="73"/>
      <c r="G257" s="74">
        <f t="shared" si="15"/>
        <v>0</v>
      </c>
      <c r="H257" s="73"/>
      <c r="I257" s="74">
        <f t="shared" si="16"/>
        <v>0</v>
      </c>
    </row>
    <row r="258" spans="2:9" ht="18" x14ac:dyDescent="0.25">
      <c r="B258" s="71">
        <f t="shared" si="17"/>
        <v>0</v>
      </c>
      <c r="C258" s="74">
        <f t="shared" si="18"/>
        <v>0</v>
      </c>
      <c r="D258" s="73"/>
      <c r="E258" s="74">
        <f t="shared" si="19"/>
        <v>0</v>
      </c>
      <c r="F258" s="73"/>
      <c r="G258" s="74">
        <f t="shared" si="15"/>
        <v>0</v>
      </c>
      <c r="H258" s="73"/>
      <c r="I258" s="74">
        <f t="shared" si="16"/>
        <v>0</v>
      </c>
    </row>
    <row r="259" spans="2:9" ht="18" x14ac:dyDescent="0.25">
      <c r="B259" s="71">
        <f t="shared" si="17"/>
        <v>0</v>
      </c>
      <c r="C259" s="74">
        <f t="shared" si="18"/>
        <v>0</v>
      </c>
      <c r="D259" s="73"/>
      <c r="E259" s="74">
        <f t="shared" si="19"/>
        <v>0</v>
      </c>
      <c r="F259" s="73"/>
      <c r="G259" s="74">
        <f t="shared" si="15"/>
        <v>0</v>
      </c>
      <c r="H259" s="73"/>
      <c r="I259" s="74">
        <f t="shared" si="16"/>
        <v>0</v>
      </c>
    </row>
    <row r="260" spans="2:9" ht="18" x14ac:dyDescent="0.25">
      <c r="B260" s="71">
        <f t="shared" si="17"/>
        <v>0</v>
      </c>
      <c r="C260" s="74">
        <f t="shared" si="18"/>
        <v>0</v>
      </c>
      <c r="D260" s="73"/>
      <c r="E260" s="74">
        <f t="shared" si="19"/>
        <v>0</v>
      </c>
      <c r="F260" s="73"/>
      <c r="G260" s="74">
        <f t="shared" si="15"/>
        <v>0</v>
      </c>
      <c r="H260" s="73"/>
      <c r="I260" s="74">
        <f t="shared" si="16"/>
        <v>0</v>
      </c>
    </row>
    <row r="261" spans="2:9" ht="18" x14ac:dyDescent="0.25">
      <c r="B261" s="71">
        <f t="shared" si="17"/>
        <v>0</v>
      </c>
      <c r="C261" s="74">
        <f t="shared" si="18"/>
        <v>0</v>
      </c>
      <c r="D261" s="73"/>
      <c r="E261" s="74">
        <f t="shared" si="19"/>
        <v>0</v>
      </c>
      <c r="F261" s="73"/>
      <c r="G261" s="74">
        <f t="shared" si="15"/>
        <v>0</v>
      </c>
      <c r="H261" s="73"/>
      <c r="I261" s="74">
        <f t="shared" si="16"/>
        <v>0</v>
      </c>
    </row>
    <row r="262" spans="2:9" ht="18" x14ac:dyDescent="0.25">
      <c r="B262" s="71">
        <f t="shared" si="17"/>
        <v>0</v>
      </c>
      <c r="C262" s="74">
        <f t="shared" si="18"/>
        <v>0</v>
      </c>
      <c r="D262" s="73"/>
      <c r="E262" s="74">
        <f t="shared" si="19"/>
        <v>0</v>
      </c>
      <c r="F262" s="73"/>
      <c r="G262" s="74">
        <f t="shared" si="15"/>
        <v>0</v>
      </c>
      <c r="H262" s="73"/>
      <c r="I262" s="74">
        <f t="shared" si="16"/>
        <v>0</v>
      </c>
    </row>
    <row r="263" spans="2:9" ht="18" x14ac:dyDescent="0.25">
      <c r="B263" s="71">
        <f t="shared" si="17"/>
        <v>0</v>
      </c>
      <c r="C263" s="74">
        <f t="shared" si="18"/>
        <v>0</v>
      </c>
      <c r="D263" s="73"/>
      <c r="E263" s="74">
        <f t="shared" si="19"/>
        <v>0</v>
      </c>
      <c r="F263" s="73"/>
      <c r="G263" s="74">
        <f t="shared" si="15"/>
        <v>0</v>
      </c>
      <c r="H263" s="73"/>
      <c r="I263" s="74">
        <f t="shared" si="16"/>
        <v>0</v>
      </c>
    </row>
    <row r="264" spans="2:9" ht="18" x14ac:dyDescent="0.25">
      <c r="B264" s="71">
        <f t="shared" si="17"/>
        <v>0</v>
      </c>
      <c r="C264" s="74">
        <f t="shared" si="18"/>
        <v>0</v>
      </c>
      <c r="D264" s="73"/>
      <c r="E264" s="74">
        <f t="shared" si="19"/>
        <v>0</v>
      </c>
      <c r="F264" s="73"/>
      <c r="G264" s="74">
        <f t="shared" si="15"/>
        <v>0</v>
      </c>
      <c r="H264" s="73"/>
      <c r="I264" s="74">
        <f t="shared" si="16"/>
        <v>0</v>
      </c>
    </row>
    <row r="265" spans="2:9" ht="18" x14ac:dyDescent="0.25">
      <c r="B265" s="71">
        <f t="shared" si="17"/>
        <v>0</v>
      </c>
      <c r="C265" s="74">
        <f t="shared" si="18"/>
        <v>0</v>
      </c>
      <c r="D265" s="73"/>
      <c r="E265" s="74">
        <f t="shared" si="19"/>
        <v>0</v>
      </c>
      <c r="F265" s="73"/>
      <c r="G265" s="74">
        <f t="shared" si="15"/>
        <v>0</v>
      </c>
      <c r="H265" s="73"/>
      <c r="I265" s="74">
        <f t="shared" si="16"/>
        <v>0</v>
      </c>
    </row>
    <row r="266" spans="2:9" ht="18" x14ac:dyDescent="0.25">
      <c r="B266" s="71">
        <f t="shared" si="17"/>
        <v>0</v>
      </c>
      <c r="C266" s="74">
        <f t="shared" si="18"/>
        <v>0</v>
      </c>
      <c r="D266" s="73"/>
      <c r="E266" s="74">
        <f t="shared" si="19"/>
        <v>0</v>
      </c>
      <c r="F266" s="73"/>
      <c r="G266" s="74">
        <f t="shared" si="15"/>
        <v>0</v>
      </c>
      <c r="H266" s="73"/>
      <c r="I266" s="74">
        <f t="shared" si="16"/>
        <v>0</v>
      </c>
    </row>
    <row r="267" spans="2:9" ht="18" x14ac:dyDescent="0.25">
      <c r="B267" s="71">
        <f t="shared" si="17"/>
        <v>0</v>
      </c>
      <c r="C267" s="74">
        <f t="shared" si="18"/>
        <v>0</v>
      </c>
      <c r="D267" s="73"/>
      <c r="E267" s="74">
        <f t="shared" si="19"/>
        <v>0</v>
      </c>
      <c r="F267" s="73"/>
      <c r="G267" s="74">
        <f t="shared" si="15"/>
        <v>0</v>
      </c>
      <c r="H267" s="73"/>
      <c r="I267" s="74">
        <f t="shared" si="16"/>
        <v>0</v>
      </c>
    </row>
    <row r="268" spans="2:9" ht="18" x14ac:dyDescent="0.25">
      <c r="B268" s="71">
        <f t="shared" si="17"/>
        <v>0</v>
      </c>
      <c r="C268" s="74">
        <f t="shared" si="18"/>
        <v>0</v>
      </c>
      <c r="D268" s="73"/>
      <c r="E268" s="74">
        <f t="shared" si="19"/>
        <v>0</v>
      </c>
      <c r="F268" s="73"/>
      <c r="G268" s="74">
        <f t="shared" si="15"/>
        <v>0</v>
      </c>
      <c r="H268" s="73"/>
      <c r="I268" s="74">
        <f t="shared" si="16"/>
        <v>0</v>
      </c>
    </row>
    <row r="269" spans="2:9" ht="18" x14ac:dyDescent="0.25">
      <c r="B269" s="71">
        <f t="shared" si="17"/>
        <v>0</v>
      </c>
      <c r="C269" s="74">
        <f t="shared" si="18"/>
        <v>0</v>
      </c>
      <c r="D269" s="73"/>
      <c r="E269" s="74">
        <f t="shared" si="19"/>
        <v>0</v>
      </c>
      <c r="F269" s="73"/>
      <c r="G269" s="74">
        <f t="shared" si="15"/>
        <v>0</v>
      </c>
      <c r="H269" s="73"/>
      <c r="I269" s="74">
        <f t="shared" si="16"/>
        <v>0</v>
      </c>
    </row>
    <row r="270" spans="2:9" ht="18" x14ac:dyDescent="0.25">
      <c r="B270" s="71">
        <f t="shared" si="17"/>
        <v>0</v>
      </c>
      <c r="C270" s="74">
        <f t="shared" si="18"/>
        <v>0</v>
      </c>
      <c r="D270" s="73"/>
      <c r="E270" s="74">
        <f t="shared" si="19"/>
        <v>0</v>
      </c>
      <c r="F270" s="73"/>
      <c r="G270" s="74">
        <f t="shared" si="15"/>
        <v>0</v>
      </c>
      <c r="H270" s="73"/>
      <c r="I270" s="74">
        <f t="shared" si="16"/>
        <v>0</v>
      </c>
    </row>
    <row r="271" spans="2:9" ht="18" x14ac:dyDescent="0.25">
      <c r="B271" s="71">
        <f t="shared" si="17"/>
        <v>0</v>
      </c>
      <c r="C271" s="74">
        <f t="shared" si="18"/>
        <v>0</v>
      </c>
      <c r="D271" s="73"/>
      <c r="E271" s="74">
        <f t="shared" si="19"/>
        <v>0</v>
      </c>
      <c r="F271" s="73"/>
      <c r="G271" s="74">
        <f t="shared" ref="G271:G334" si="20">IF(C271&lt;10,0,$E$10-E271)</f>
        <v>0</v>
      </c>
      <c r="H271" s="73"/>
      <c r="I271" s="74">
        <f t="shared" ref="I271:I334" si="21">IF(C271-G271&lt;10,0,C271-G271)</f>
        <v>0</v>
      </c>
    </row>
    <row r="272" spans="2:9" ht="18" x14ac:dyDescent="0.25">
      <c r="B272" s="71">
        <f t="shared" ref="B272:B335" si="22">IF(I271&lt;10,0,(B271+1))</f>
        <v>0</v>
      </c>
      <c r="C272" s="74">
        <f t="shared" ref="C272:C335" si="23">I271</f>
        <v>0</v>
      </c>
      <c r="D272" s="73"/>
      <c r="E272" s="74">
        <f t="shared" ref="E272:E335" si="24">IF($E$9=0,0,ROUND(C272*($E$9/$E$6),2))</f>
        <v>0</v>
      </c>
      <c r="F272" s="73"/>
      <c r="G272" s="74">
        <f t="shared" si="20"/>
        <v>0</v>
      </c>
      <c r="H272" s="73"/>
      <c r="I272" s="74">
        <f t="shared" si="21"/>
        <v>0</v>
      </c>
    </row>
    <row r="273" spans="2:9" ht="18" x14ac:dyDescent="0.25">
      <c r="B273" s="71">
        <f t="shared" si="22"/>
        <v>0</v>
      </c>
      <c r="C273" s="74">
        <f t="shared" si="23"/>
        <v>0</v>
      </c>
      <c r="D273" s="73"/>
      <c r="E273" s="74">
        <f t="shared" si="24"/>
        <v>0</v>
      </c>
      <c r="F273" s="73"/>
      <c r="G273" s="74">
        <f t="shared" si="20"/>
        <v>0</v>
      </c>
      <c r="H273" s="73"/>
      <c r="I273" s="74">
        <f t="shared" si="21"/>
        <v>0</v>
      </c>
    </row>
    <row r="274" spans="2:9" ht="18" x14ac:dyDescent="0.25">
      <c r="B274" s="71">
        <f t="shared" si="22"/>
        <v>0</v>
      </c>
      <c r="C274" s="74">
        <f t="shared" si="23"/>
        <v>0</v>
      </c>
      <c r="D274" s="73"/>
      <c r="E274" s="74">
        <f t="shared" si="24"/>
        <v>0</v>
      </c>
      <c r="F274" s="73"/>
      <c r="G274" s="74">
        <f t="shared" si="20"/>
        <v>0</v>
      </c>
      <c r="H274" s="73"/>
      <c r="I274" s="74">
        <f t="shared" si="21"/>
        <v>0</v>
      </c>
    </row>
    <row r="275" spans="2:9" ht="18" x14ac:dyDescent="0.25">
      <c r="B275" s="71">
        <f t="shared" si="22"/>
        <v>0</v>
      </c>
      <c r="C275" s="74">
        <f t="shared" si="23"/>
        <v>0</v>
      </c>
      <c r="D275" s="73"/>
      <c r="E275" s="74">
        <f t="shared" si="24"/>
        <v>0</v>
      </c>
      <c r="F275" s="73"/>
      <c r="G275" s="74">
        <f t="shared" si="20"/>
        <v>0</v>
      </c>
      <c r="H275" s="73"/>
      <c r="I275" s="74">
        <f t="shared" si="21"/>
        <v>0</v>
      </c>
    </row>
    <row r="276" spans="2:9" ht="18" x14ac:dyDescent="0.25">
      <c r="B276" s="71">
        <f t="shared" si="22"/>
        <v>0</v>
      </c>
      <c r="C276" s="74">
        <f t="shared" si="23"/>
        <v>0</v>
      </c>
      <c r="D276" s="73"/>
      <c r="E276" s="74">
        <f t="shared" si="24"/>
        <v>0</v>
      </c>
      <c r="F276" s="73"/>
      <c r="G276" s="74">
        <f t="shared" si="20"/>
        <v>0</v>
      </c>
      <c r="H276" s="73"/>
      <c r="I276" s="74">
        <f t="shared" si="21"/>
        <v>0</v>
      </c>
    </row>
    <row r="277" spans="2:9" ht="18" x14ac:dyDescent="0.25">
      <c r="B277" s="71">
        <f t="shared" si="22"/>
        <v>0</v>
      </c>
      <c r="C277" s="74">
        <f t="shared" si="23"/>
        <v>0</v>
      </c>
      <c r="D277" s="73"/>
      <c r="E277" s="74">
        <f t="shared" si="24"/>
        <v>0</v>
      </c>
      <c r="F277" s="73"/>
      <c r="G277" s="74">
        <f t="shared" si="20"/>
        <v>0</v>
      </c>
      <c r="H277" s="73"/>
      <c r="I277" s="74">
        <f t="shared" si="21"/>
        <v>0</v>
      </c>
    </row>
    <row r="278" spans="2:9" ht="18" x14ac:dyDescent="0.25">
      <c r="B278" s="71">
        <f t="shared" si="22"/>
        <v>0</v>
      </c>
      <c r="C278" s="74">
        <f t="shared" si="23"/>
        <v>0</v>
      </c>
      <c r="D278" s="73"/>
      <c r="E278" s="74">
        <f t="shared" si="24"/>
        <v>0</v>
      </c>
      <c r="F278" s="73"/>
      <c r="G278" s="74">
        <f t="shared" si="20"/>
        <v>0</v>
      </c>
      <c r="H278" s="73"/>
      <c r="I278" s="74">
        <f t="shared" si="21"/>
        <v>0</v>
      </c>
    </row>
    <row r="279" spans="2:9" ht="18" x14ac:dyDescent="0.25">
      <c r="B279" s="71">
        <f t="shared" si="22"/>
        <v>0</v>
      </c>
      <c r="C279" s="74">
        <f t="shared" si="23"/>
        <v>0</v>
      </c>
      <c r="D279" s="73"/>
      <c r="E279" s="74">
        <f t="shared" si="24"/>
        <v>0</v>
      </c>
      <c r="F279" s="73"/>
      <c r="G279" s="74">
        <f t="shared" si="20"/>
        <v>0</v>
      </c>
      <c r="H279" s="73"/>
      <c r="I279" s="74">
        <f t="shared" si="21"/>
        <v>0</v>
      </c>
    </row>
    <row r="280" spans="2:9" ht="18" x14ac:dyDescent="0.25">
      <c r="B280" s="71">
        <f t="shared" si="22"/>
        <v>0</v>
      </c>
      <c r="C280" s="74">
        <f t="shared" si="23"/>
        <v>0</v>
      </c>
      <c r="D280" s="73"/>
      <c r="E280" s="74">
        <f t="shared" si="24"/>
        <v>0</v>
      </c>
      <c r="F280" s="73"/>
      <c r="G280" s="74">
        <f t="shared" si="20"/>
        <v>0</v>
      </c>
      <c r="H280" s="73"/>
      <c r="I280" s="74">
        <f t="shared" si="21"/>
        <v>0</v>
      </c>
    </row>
    <row r="281" spans="2:9" ht="18" x14ac:dyDescent="0.25">
      <c r="B281" s="71">
        <f t="shared" si="22"/>
        <v>0</v>
      </c>
      <c r="C281" s="74">
        <f t="shared" si="23"/>
        <v>0</v>
      </c>
      <c r="D281" s="73"/>
      <c r="E281" s="74">
        <f t="shared" si="24"/>
        <v>0</v>
      </c>
      <c r="F281" s="73"/>
      <c r="G281" s="74">
        <f t="shared" si="20"/>
        <v>0</v>
      </c>
      <c r="H281" s="73"/>
      <c r="I281" s="74">
        <f t="shared" si="21"/>
        <v>0</v>
      </c>
    </row>
    <row r="282" spans="2:9" ht="18" x14ac:dyDescent="0.25">
      <c r="B282" s="71">
        <f t="shared" si="22"/>
        <v>0</v>
      </c>
      <c r="C282" s="74">
        <f t="shared" si="23"/>
        <v>0</v>
      </c>
      <c r="D282" s="73"/>
      <c r="E282" s="74">
        <f t="shared" si="24"/>
        <v>0</v>
      </c>
      <c r="F282" s="73"/>
      <c r="G282" s="74">
        <f t="shared" si="20"/>
        <v>0</v>
      </c>
      <c r="H282" s="73"/>
      <c r="I282" s="74">
        <f t="shared" si="21"/>
        <v>0</v>
      </c>
    </row>
    <row r="283" spans="2:9" ht="18" x14ac:dyDescent="0.25">
      <c r="B283" s="71">
        <f t="shared" si="22"/>
        <v>0</v>
      </c>
      <c r="C283" s="74">
        <f t="shared" si="23"/>
        <v>0</v>
      </c>
      <c r="D283" s="73"/>
      <c r="E283" s="74">
        <f t="shared" si="24"/>
        <v>0</v>
      </c>
      <c r="F283" s="73"/>
      <c r="G283" s="74">
        <f t="shared" si="20"/>
        <v>0</v>
      </c>
      <c r="H283" s="73"/>
      <c r="I283" s="74">
        <f t="shared" si="21"/>
        <v>0</v>
      </c>
    </row>
    <row r="284" spans="2:9" ht="18" x14ac:dyDescent="0.25">
      <c r="B284" s="71">
        <f t="shared" si="22"/>
        <v>0</v>
      </c>
      <c r="C284" s="74">
        <f t="shared" si="23"/>
        <v>0</v>
      </c>
      <c r="D284" s="73"/>
      <c r="E284" s="74">
        <f t="shared" si="24"/>
        <v>0</v>
      </c>
      <c r="F284" s="73"/>
      <c r="G284" s="74">
        <f t="shared" si="20"/>
        <v>0</v>
      </c>
      <c r="H284" s="73"/>
      <c r="I284" s="74">
        <f t="shared" si="21"/>
        <v>0</v>
      </c>
    </row>
    <row r="285" spans="2:9" ht="18" x14ac:dyDescent="0.25">
      <c r="B285" s="71">
        <f t="shared" si="22"/>
        <v>0</v>
      </c>
      <c r="C285" s="74">
        <f t="shared" si="23"/>
        <v>0</v>
      </c>
      <c r="D285" s="73"/>
      <c r="E285" s="74">
        <f t="shared" si="24"/>
        <v>0</v>
      </c>
      <c r="F285" s="73"/>
      <c r="G285" s="74">
        <f t="shared" si="20"/>
        <v>0</v>
      </c>
      <c r="H285" s="73"/>
      <c r="I285" s="74">
        <f t="shared" si="21"/>
        <v>0</v>
      </c>
    </row>
    <row r="286" spans="2:9" ht="18" x14ac:dyDescent="0.25">
      <c r="B286" s="71">
        <f t="shared" si="22"/>
        <v>0</v>
      </c>
      <c r="C286" s="74">
        <f t="shared" si="23"/>
        <v>0</v>
      </c>
      <c r="D286" s="73"/>
      <c r="E286" s="74">
        <f t="shared" si="24"/>
        <v>0</v>
      </c>
      <c r="F286" s="73"/>
      <c r="G286" s="74">
        <f t="shared" si="20"/>
        <v>0</v>
      </c>
      <c r="H286" s="73"/>
      <c r="I286" s="74">
        <f t="shared" si="21"/>
        <v>0</v>
      </c>
    </row>
    <row r="287" spans="2:9" ht="18" x14ac:dyDescent="0.25">
      <c r="B287" s="71">
        <f t="shared" si="22"/>
        <v>0</v>
      </c>
      <c r="C287" s="74">
        <f t="shared" si="23"/>
        <v>0</v>
      </c>
      <c r="D287" s="73"/>
      <c r="E287" s="74">
        <f t="shared" si="24"/>
        <v>0</v>
      </c>
      <c r="F287" s="73"/>
      <c r="G287" s="74">
        <f t="shared" si="20"/>
        <v>0</v>
      </c>
      <c r="H287" s="73"/>
      <c r="I287" s="74">
        <f t="shared" si="21"/>
        <v>0</v>
      </c>
    </row>
    <row r="288" spans="2:9" ht="18" x14ac:dyDescent="0.25">
      <c r="B288" s="71">
        <f t="shared" si="22"/>
        <v>0</v>
      </c>
      <c r="C288" s="74">
        <f t="shared" si="23"/>
        <v>0</v>
      </c>
      <c r="D288" s="73"/>
      <c r="E288" s="74">
        <f t="shared" si="24"/>
        <v>0</v>
      </c>
      <c r="F288" s="73"/>
      <c r="G288" s="74">
        <f t="shared" si="20"/>
        <v>0</v>
      </c>
      <c r="H288" s="73"/>
      <c r="I288" s="74">
        <f t="shared" si="21"/>
        <v>0</v>
      </c>
    </row>
    <row r="289" spans="2:9" ht="18" x14ac:dyDescent="0.25">
      <c r="B289" s="71">
        <f t="shared" si="22"/>
        <v>0</v>
      </c>
      <c r="C289" s="74">
        <f t="shared" si="23"/>
        <v>0</v>
      </c>
      <c r="D289" s="73"/>
      <c r="E289" s="74">
        <f t="shared" si="24"/>
        <v>0</v>
      </c>
      <c r="F289" s="73"/>
      <c r="G289" s="74">
        <f t="shared" si="20"/>
        <v>0</v>
      </c>
      <c r="H289" s="73"/>
      <c r="I289" s="74">
        <f t="shared" si="21"/>
        <v>0</v>
      </c>
    </row>
    <row r="290" spans="2:9" ht="18" x14ac:dyDescent="0.25">
      <c r="B290" s="71">
        <f t="shared" si="22"/>
        <v>0</v>
      </c>
      <c r="C290" s="74">
        <f t="shared" si="23"/>
        <v>0</v>
      </c>
      <c r="D290" s="73"/>
      <c r="E290" s="74">
        <f t="shared" si="24"/>
        <v>0</v>
      </c>
      <c r="F290" s="73"/>
      <c r="G290" s="74">
        <f t="shared" si="20"/>
        <v>0</v>
      </c>
      <c r="H290" s="73"/>
      <c r="I290" s="74">
        <f t="shared" si="21"/>
        <v>0</v>
      </c>
    </row>
    <row r="291" spans="2:9" ht="18" x14ac:dyDescent="0.25">
      <c r="B291" s="71">
        <f t="shared" si="22"/>
        <v>0</v>
      </c>
      <c r="C291" s="74">
        <f t="shared" si="23"/>
        <v>0</v>
      </c>
      <c r="D291" s="73"/>
      <c r="E291" s="74">
        <f t="shared" si="24"/>
        <v>0</v>
      </c>
      <c r="F291" s="73"/>
      <c r="G291" s="74">
        <f t="shared" si="20"/>
        <v>0</v>
      </c>
      <c r="H291" s="73"/>
      <c r="I291" s="74">
        <f t="shared" si="21"/>
        <v>0</v>
      </c>
    </row>
    <row r="292" spans="2:9" ht="18" x14ac:dyDescent="0.25">
      <c r="B292" s="71">
        <f t="shared" si="22"/>
        <v>0</v>
      </c>
      <c r="C292" s="74">
        <f t="shared" si="23"/>
        <v>0</v>
      </c>
      <c r="D292" s="73"/>
      <c r="E292" s="74">
        <f t="shared" si="24"/>
        <v>0</v>
      </c>
      <c r="F292" s="73"/>
      <c r="G292" s="74">
        <f t="shared" si="20"/>
        <v>0</v>
      </c>
      <c r="H292" s="73"/>
      <c r="I292" s="74">
        <f t="shared" si="21"/>
        <v>0</v>
      </c>
    </row>
    <row r="293" spans="2:9" ht="18" x14ac:dyDescent="0.25">
      <c r="B293" s="71">
        <f t="shared" si="22"/>
        <v>0</v>
      </c>
      <c r="C293" s="74">
        <f t="shared" si="23"/>
        <v>0</v>
      </c>
      <c r="D293" s="73"/>
      <c r="E293" s="74">
        <f t="shared" si="24"/>
        <v>0</v>
      </c>
      <c r="F293" s="73"/>
      <c r="G293" s="74">
        <f t="shared" si="20"/>
        <v>0</v>
      </c>
      <c r="H293" s="73"/>
      <c r="I293" s="74">
        <f t="shared" si="21"/>
        <v>0</v>
      </c>
    </row>
    <row r="294" spans="2:9" ht="18" x14ac:dyDescent="0.25">
      <c r="B294" s="71">
        <f t="shared" si="22"/>
        <v>0</v>
      </c>
      <c r="C294" s="74">
        <f t="shared" si="23"/>
        <v>0</v>
      </c>
      <c r="D294" s="73"/>
      <c r="E294" s="74">
        <f t="shared" si="24"/>
        <v>0</v>
      </c>
      <c r="F294" s="73"/>
      <c r="G294" s="74">
        <f t="shared" si="20"/>
        <v>0</v>
      </c>
      <c r="H294" s="73"/>
      <c r="I294" s="74">
        <f t="shared" si="21"/>
        <v>0</v>
      </c>
    </row>
    <row r="295" spans="2:9" ht="18" x14ac:dyDescent="0.25">
      <c r="B295" s="71">
        <f t="shared" si="22"/>
        <v>0</v>
      </c>
      <c r="C295" s="74">
        <f t="shared" si="23"/>
        <v>0</v>
      </c>
      <c r="D295" s="73"/>
      <c r="E295" s="74">
        <f t="shared" si="24"/>
        <v>0</v>
      </c>
      <c r="F295" s="73"/>
      <c r="G295" s="74">
        <f t="shared" si="20"/>
        <v>0</v>
      </c>
      <c r="H295" s="73"/>
      <c r="I295" s="74">
        <f t="shared" si="21"/>
        <v>0</v>
      </c>
    </row>
    <row r="296" spans="2:9" ht="18" x14ac:dyDescent="0.25">
      <c r="B296" s="71">
        <f t="shared" si="22"/>
        <v>0</v>
      </c>
      <c r="C296" s="74">
        <f t="shared" si="23"/>
        <v>0</v>
      </c>
      <c r="D296" s="73"/>
      <c r="E296" s="74">
        <f t="shared" si="24"/>
        <v>0</v>
      </c>
      <c r="F296" s="73"/>
      <c r="G296" s="74">
        <f t="shared" si="20"/>
        <v>0</v>
      </c>
      <c r="H296" s="73"/>
      <c r="I296" s="74">
        <f t="shared" si="21"/>
        <v>0</v>
      </c>
    </row>
    <row r="297" spans="2:9" ht="18" x14ac:dyDescent="0.25">
      <c r="B297" s="71">
        <f t="shared" si="22"/>
        <v>0</v>
      </c>
      <c r="C297" s="74">
        <f t="shared" si="23"/>
        <v>0</v>
      </c>
      <c r="D297" s="73"/>
      <c r="E297" s="74">
        <f t="shared" si="24"/>
        <v>0</v>
      </c>
      <c r="F297" s="73"/>
      <c r="G297" s="74">
        <f t="shared" si="20"/>
        <v>0</v>
      </c>
      <c r="H297" s="73"/>
      <c r="I297" s="74">
        <f t="shared" si="21"/>
        <v>0</v>
      </c>
    </row>
    <row r="298" spans="2:9" ht="18" x14ac:dyDescent="0.25">
      <c r="B298" s="71">
        <f t="shared" si="22"/>
        <v>0</v>
      </c>
      <c r="C298" s="74">
        <f t="shared" si="23"/>
        <v>0</v>
      </c>
      <c r="D298" s="73"/>
      <c r="E298" s="74">
        <f t="shared" si="24"/>
        <v>0</v>
      </c>
      <c r="F298" s="73"/>
      <c r="G298" s="74">
        <f t="shared" si="20"/>
        <v>0</v>
      </c>
      <c r="H298" s="73"/>
      <c r="I298" s="74">
        <f t="shared" si="21"/>
        <v>0</v>
      </c>
    </row>
    <row r="299" spans="2:9" ht="18" x14ac:dyDescent="0.25">
      <c r="B299" s="71">
        <f t="shared" si="22"/>
        <v>0</v>
      </c>
      <c r="C299" s="74">
        <f t="shared" si="23"/>
        <v>0</v>
      </c>
      <c r="D299" s="73"/>
      <c r="E299" s="74">
        <f t="shared" si="24"/>
        <v>0</v>
      </c>
      <c r="F299" s="73"/>
      <c r="G299" s="74">
        <f t="shared" si="20"/>
        <v>0</v>
      </c>
      <c r="H299" s="73"/>
      <c r="I299" s="74">
        <f t="shared" si="21"/>
        <v>0</v>
      </c>
    </row>
    <row r="300" spans="2:9" ht="18" x14ac:dyDescent="0.25">
      <c r="B300" s="71">
        <f t="shared" si="22"/>
        <v>0</v>
      </c>
      <c r="C300" s="74">
        <f t="shared" si="23"/>
        <v>0</v>
      </c>
      <c r="D300" s="73"/>
      <c r="E300" s="74">
        <f t="shared" si="24"/>
        <v>0</v>
      </c>
      <c r="F300" s="73"/>
      <c r="G300" s="74">
        <f t="shared" si="20"/>
        <v>0</v>
      </c>
      <c r="H300" s="73"/>
      <c r="I300" s="74">
        <f t="shared" si="21"/>
        <v>0</v>
      </c>
    </row>
    <row r="301" spans="2:9" ht="18" x14ac:dyDescent="0.25">
      <c r="B301" s="71">
        <f t="shared" si="22"/>
        <v>0</v>
      </c>
      <c r="C301" s="74">
        <f t="shared" si="23"/>
        <v>0</v>
      </c>
      <c r="D301" s="73"/>
      <c r="E301" s="74">
        <f t="shared" si="24"/>
        <v>0</v>
      </c>
      <c r="F301" s="73"/>
      <c r="G301" s="74">
        <f t="shared" si="20"/>
        <v>0</v>
      </c>
      <c r="H301" s="73"/>
      <c r="I301" s="74">
        <f t="shared" si="21"/>
        <v>0</v>
      </c>
    </row>
    <row r="302" spans="2:9" ht="18" x14ac:dyDescent="0.25">
      <c r="B302" s="71">
        <f t="shared" si="22"/>
        <v>0</v>
      </c>
      <c r="C302" s="74">
        <f t="shared" si="23"/>
        <v>0</v>
      </c>
      <c r="D302" s="73"/>
      <c r="E302" s="74">
        <f t="shared" si="24"/>
        <v>0</v>
      </c>
      <c r="F302" s="73"/>
      <c r="G302" s="74">
        <f t="shared" si="20"/>
        <v>0</v>
      </c>
      <c r="H302" s="73"/>
      <c r="I302" s="74">
        <f t="shared" si="21"/>
        <v>0</v>
      </c>
    </row>
    <row r="303" spans="2:9" ht="18" x14ac:dyDescent="0.25">
      <c r="B303" s="71">
        <f t="shared" si="22"/>
        <v>0</v>
      </c>
      <c r="C303" s="74">
        <f t="shared" si="23"/>
        <v>0</v>
      </c>
      <c r="D303" s="73"/>
      <c r="E303" s="74">
        <f t="shared" si="24"/>
        <v>0</v>
      </c>
      <c r="F303" s="73"/>
      <c r="G303" s="74">
        <f t="shared" si="20"/>
        <v>0</v>
      </c>
      <c r="H303" s="73"/>
      <c r="I303" s="74">
        <f t="shared" si="21"/>
        <v>0</v>
      </c>
    </row>
    <row r="304" spans="2:9" ht="18" x14ac:dyDescent="0.25">
      <c r="B304" s="71">
        <f t="shared" si="22"/>
        <v>0</v>
      </c>
      <c r="C304" s="74">
        <f t="shared" si="23"/>
        <v>0</v>
      </c>
      <c r="D304" s="73"/>
      <c r="E304" s="74">
        <f t="shared" si="24"/>
        <v>0</v>
      </c>
      <c r="F304" s="73"/>
      <c r="G304" s="74">
        <f t="shared" si="20"/>
        <v>0</v>
      </c>
      <c r="H304" s="73"/>
      <c r="I304" s="74">
        <f t="shared" si="21"/>
        <v>0</v>
      </c>
    </row>
    <row r="305" spans="2:9" ht="18" x14ac:dyDescent="0.25">
      <c r="B305" s="71">
        <f t="shared" si="22"/>
        <v>0</v>
      </c>
      <c r="C305" s="74">
        <f t="shared" si="23"/>
        <v>0</v>
      </c>
      <c r="D305" s="73"/>
      <c r="E305" s="74">
        <f t="shared" si="24"/>
        <v>0</v>
      </c>
      <c r="F305" s="73"/>
      <c r="G305" s="74">
        <f t="shared" si="20"/>
        <v>0</v>
      </c>
      <c r="H305" s="73"/>
      <c r="I305" s="74">
        <f t="shared" si="21"/>
        <v>0</v>
      </c>
    </row>
    <row r="306" spans="2:9" ht="18" x14ac:dyDescent="0.25">
      <c r="B306" s="71">
        <f t="shared" si="22"/>
        <v>0</v>
      </c>
      <c r="C306" s="74">
        <f t="shared" si="23"/>
        <v>0</v>
      </c>
      <c r="D306" s="73"/>
      <c r="E306" s="74">
        <f t="shared" si="24"/>
        <v>0</v>
      </c>
      <c r="F306" s="73"/>
      <c r="G306" s="74">
        <f t="shared" si="20"/>
        <v>0</v>
      </c>
      <c r="H306" s="73"/>
      <c r="I306" s="74">
        <f t="shared" si="21"/>
        <v>0</v>
      </c>
    </row>
    <row r="307" spans="2:9" ht="18" x14ac:dyDescent="0.25">
      <c r="B307" s="71">
        <f t="shared" si="22"/>
        <v>0</v>
      </c>
      <c r="C307" s="74">
        <f t="shared" si="23"/>
        <v>0</v>
      </c>
      <c r="D307" s="73"/>
      <c r="E307" s="74">
        <f t="shared" si="24"/>
        <v>0</v>
      </c>
      <c r="F307" s="73"/>
      <c r="G307" s="74">
        <f t="shared" si="20"/>
        <v>0</v>
      </c>
      <c r="H307" s="73"/>
      <c r="I307" s="74">
        <f t="shared" si="21"/>
        <v>0</v>
      </c>
    </row>
    <row r="308" spans="2:9" ht="18" x14ac:dyDescent="0.25">
      <c r="B308" s="71">
        <f t="shared" si="22"/>
        <v>0</v>
      </c>
      <c r="C308" s="74">
        <f t="shared" si="23"/>
        <v>0</v>
      </c>
      <c r="D308" s="73"/>
      <c r="E308" s="74">
        <f t="shared" si="24"/>
        <v>0</v>
      </c>
      <c r="F308" s="73"/>
      <c r="G308" s="74">
        <f t="shared" si="20"/>
        <v>0</v>
      </c>
      <c r="H308" s="73"/>
      <c r="I308" s="74">
        <f t="shared" si="21"/>
        <v>0</v>
      </c>
    </row>
    <row r="309" spans="2:9" ht="18" x14ac:dyDescent="0.25">
      <c r="B309" s="71">
        <f t="shared" si="22"/>
        <v>0</v>
      </c>
      <c r="C309" s="74">
        <f t="shared" si="23"/>
        <v>0</v>
      </c>
      <c r="D309" s="73"/>
      <c r="E309" s="74">
        <f t="shared" si="24"/>
        <v>0</v>
      </c>
      <c r="F309" s="73"/>
      <c r="G309" s="74">
        <f t="shared" si="20"/>
        <v>0</v>
      </c>
      <c r="H309" s="73"/>
      <c r="I309" s="74">
        <f t="shared" si="21"/>
        <v>0</v>
      </c>
    </row>
    <row r="310" spans="2:9" ht="18" x14ac:dyDescent="0.25">
      <c r="B310" s="71">
        <f t="shared" si="22"/>
        <v>0</v>
      </c>
      <c r="C310" s="74">
        <f t="shared" si="23"/>
        <v>0</v>
      </c>
      <c r="D310" s="73"/>
      <c r="E310" s="74">
        <f t="shared" si="24"/>
        <v>0</v>
      </c>
      <c r="F310" s="73"/>
      <c r="G310" s="74">
        <f t="shared" si="20"/>
        <v>0</v>
      </c>
      <c r="H310" s="73"/>
      <c r="I310" s="74">
        <f t="shared" si="21"/>
        <v>0</v>
      </c>
    </row>
    <row r="311" spans="2:9" ht="18" x14ac:dyDescent="0.25">
      <c r="B311" s="71">
        <f t="shared" si="22"/>
        <v>0</v>
      </c>
      <c r="C311" s="74">
        <f t="shared" si="23"/>
        <v>0</v>
      </c>
      <c r="D311" s="73"/>
      <c r="E311" s="74">
        <f t="shared" si="24"/>
        <v>0</v>
      </c>
      <c r="F311" s="73"/>
      <c r="G311" s="74">
        <f t="shared" si="20"/>
        <v>0</v>
      </c>
      <c r="H311" s="73"/>
      <c r="I311" s="74">
        <f t="shared" si="21"/>
        <v>0</v>
      </c>
    </row>
    <row r="312" spans="2:9" ht="18" x14ac:dyDescent="0.25">
      <c r="B312" s="71">
        <f t="shared" si="22"/>
        <v>0</v>
      </c>
      <c r="C312" s="74">
        <f t="shared" si="23"/>
        <v>0</v>
      </c>
      <c r="D312" s="73"/>
      <c r="E312" s="74">
        <f t="shared" si="24"/>
        <v>0</v>
      </c>
      <c r="F312" s="73"/>
      <c r="G312" s="74">
        <f t="shared" si="20"/>
        <v>0</v>
      </c>
      <c r="H312" s="73"/>
      <c r="I312" s="74">
        <f t="shared" si="21"/>
        <v>0</v>
      </c>
    </row>
    <row r="313" spans="2:9" ht="18" x14ac:dyDescent="0.25">
      <c r="B313" s="71">
        <f t="shared" si="22"/>
        <v>0</v>
      </c>
      <c r="C313" s="74">
        <f t="shared" si="23"/>
        <v>0</v>
      </c>
      <c r="D313" s="73"/>
      <c r="E313" s="74">
        <f t="shared" si="24"/>
        <v>0</v>
      </c>
      <c r="F313" s="73"/>
      <c r="G313" s="74">
        <f t="shared" si="20"/>
        <v>0</v>
      </c>
      <c r="H313" s="73"/>
      <c r="I313" s="74">
        <f t="shared" si="21"/>
        <v>0</v>
      </c>
    </row>
    <row r="314" spans="2:9" ht="18" x14ac:dyDescent="0.25">
      <c r="B314" s="71">
        <f t="shared" si="22"/>
        <v>0</v>
      </c>
      <c r="C314" s="74">
        <f t="shared" si="23"/>
        <v>0</v>
      </c>
      <c r="D314" s="73"/>
      <c r="E314" s="74">
        <f t="shared" si="24"/>
        <v>0</v>
      </c>
      <c r="F314" s="73"/>
      <c r="G314" s="74">
        <f t="shared" si="20"/>
        <v>0</v>
      </c>
      <c r="H314" s="73"/>
      <c r="I314" s="74">
        <f t="shared" si="21"/>
        <v>0</v>
      </c>
    </row>
    <row r="315" spans="2:9" ht="18" x14ac:dyDescent="0.25">
      <c r="B315" s="71">
        <f t="shared" si="22"/>
        <v>0</v>
      </c>
      <c r="C315" s="74">
        <f t="shared" si="23"/>
        <v>0</v>
      </c>
      <c r="D315" s="73"/>
      <c r="E315" s="74">
        <f t="shared" si="24"/>
        <v>0</v>
      </c>
      <c r="F315" s="73"/>
      <c r="G315" s="74">
        <f t="shared" si="20"/>
        <v>0</v>
      </c>
      <c r="H315" s="73"/>
      <c r="I315" s="74">
        <f t="shared" si="21"/>
        <v>0</v>
      </c>
    </row>
    <row r="316" spans="2:9" ht="18" x14ac:dyDescent="0.25">
      <c r="B316" s="71">
        <f t="shared" si="22"/>
        <v>0</v>
      </c>
      <c r="C316" s="74">
        <f t="shared" si="23"/>
        <v>0</v>
      </c>
      <c r="D316" s="73"/>
      <c r="E316" s="74">
        <f t="shared" si="24"/>
        <v>0</v>
      </c>
      <c r="F316" s="73"/>
      <c r="G316" s="74">
        <f t="shared" si="20"/>
        <v>0</v>
      </c>
      <c r="H316" s="73"/>
      <c r="I316" s="74">
        <f t="shared" si="21"/>
        <v>0</v>
      </c>
    </row>
    <row r="317" spans="2:9" ht="18" x14ac:dyDescent="0.25">
      <c r="B317" s="71">
        <f t="shared" si="22"/>
        <v>0</v>
      </c>
      <c r="C317" s="74">
        <f t="shared" si="23"/>
        <v>0</v>
      </c>
      <c r="D317" s="73"/>
      <c r="E317" s="74">
        <f t="shared" si="24"/>
        <v>0</v>
      </c>
      <c r="F317" s="73"/>
      <c r="G317" s="74">
        <f t="shared" si="20"/>
        <v>0</v>
      </c>
      <c r="H317" s="73"/>
      <c r="I317" s="74">
        <f t="shared" si="21"/>
        <v>0</v>
      </c>
    </row>
    <row r="318" spans="2:9" ht="18" x14ac:dyDescent="0.25">
      <c r="B318" s="71">
        <f t="shared" si="22"/>
        <v>0</v>
      </c>
      <c r="C318" s="74">
        <f t="shared" si="23"/>
        <v>0</v>
      </c>
      <c r="D318" s="73"/>
      <c r="E318" s="74">
        <f t="shared" si="24"/>
        <v>0</v>
      </c>
      <c r="F318" s="73"/>
      <c r="G318" s="74">
        <f t="shared" si="20"/>
        <v>0</v>
      </c>
      <c r="H318" s="73"/>
      <c r="I318" s="74">
        <f t="shared" si="21"/>
        <v>0</v>
      </c>
    </row>
    <row r="319" spans="2:9" ht="18" x14ac:dyDescent="0.25">
      <c r="B319" s="71">
        <f t="shared" si="22"/>
        <v>0</v>
      </c>
      <c r="C319" s="74">
        <f t="shared" si="23"/>
        <v>0</v>
      </c>
      <c r="D319" s="73"/>
      <c r="E319" s="74">
        <f t="shared" si="24"/>
        <v>0</v>
      </c>
      <c r="F319" s="73"/>
      <c r="G319" s="74">
        <f t="shared" si="20"/>
        <v>0</v>
      </c>
      <c r="H319" s="73"/>
      <c r="I319" s="74">
        <f t="shared" si="21"/>
        <v>0</v>
      </c>
    </row>
    <row r="320" spans="2:9" ht="18" x14ac:dyDescent="0.25">
      <c r="B320" s="71">
        <f t="shared" si="22"/>
        <v>0</v>
      </c>
      <c r="C320" s="74">
        <f t="shared" si="23"/>
        <v>0</v>
      </c>
      <c r="D320" s="73"/>
      <c r="E320" s="74">
        <f t="shared" si="24"/>
        <v>0</v>
      </c>
      <c r="F320" s="73"/>
      <c r="G320" s="74">
        <f t="shared" si="20"/>
        <v>0</v>
      </c>
      <c r="H320" s="73"/>
      <c r="I320" s="74">
        <f t="shared" si="21"/>
        <v>0</v>
      </c>
    </row>
    <row r="321" spans="2:9" ht="18" x14ac:dyDescent="0.25">
      <c r="B321" s="71">
        <f t="shared" si="22"/>
        <v>0</v>
      </c>
      <c r="C321" s="74">
        <f t="shared" si="23"/>
        <v>0</v>
      </c>
      <c r="D321" s="73"/>
      <c r="E321" s="74">
        <f t="shared" si="24"/>
        <v>0</v>
      </c>
      <c r="F321" s="73"/>
      <c r="G321" s="74">
        <f t="shared" si="20"/>
        <v>0</v>
      </c>
      <c r="H321" s="73"/>
      <c r="I321" s="74">
        <f t="shared" si="21"/>
        <v>0</v>
      </c>
    </row>
    <row r="322" spans="2:9" ht="18" x14ac:dyDescent="0.25">
      <c r="B322" s="71">
        <f t="shared" si="22"/>
        <v>0</v>
      </c>
      <c r="C322" s="74">
        <f t="shared" si="23"/>
        <v>0</v>
      </c>
      <c r="D322" s="73"/>
      <c r="E322" s="74">
        <f t="shared" si="24"/>
        <v>0</v>
      </c>
      <c r="F322" s="73"/>
      <c r="G322" s="74">
        <f t="shared" si="20"/>
        <v>0</v>
      </c>
      <c r="H322" s="73"/>
      <c r="I322" s="74">
        <f t="shared" si="21"/>
        <v>0</v>
      </c>
    </row>
    <row r="323" spans="2:9" ht="18" x14ac:dyDescent="0.25">
      <c r="B323" s="71">
        <f t="shared" si="22"/>
        <v>0</v>
      </c>
      <c r="C323" s="74">
        <f t="shared" si="23"/>
        <v>0</v>
      </c>
      <c r="D323" s="73"/>
      <c r="E323" s="74">
        <f t="shared" si="24"/>
        <v>0</v>
      </c>
      <c r="F323" s="73"/>
      <c r="G323" s="74">
        <f t="shared" si="20"/>
        <v>0</v>
      </c>
      <c r="H323" s="73"/>
      <c r="I323" s="74">
        <f t="shared" si="21"/>
        <v>0</v>
      </c>
    </row>
    <row r="324" spans="2:9" ht="18" x14ac:dyDescent="0.25">
      <c r="B324" s="71">
        <f t="shared" si="22"/>
        <v>0</v>
      </c>
      <c r="C324" s="74">
        <f t="shared" si="23"/>
        <v>0</v>
      </c>
      <c r="D324" s="73"/>
      <c r="E324" s="74">
        <f t="shared" si="24"/>
        <v>0</v>
      </c>
      <c r="F324" s="73"/>
      <c r="G324" s="74">
        <f t="shared" si="20"/>
        <v>0</v>
      </c>
      <c r="H324" s="73"/>
      <c r="I324" s="74">
        <f t="shared" si="21"/>
        <v>0</v>
      </c>
    </row>
    <row r="325" spans="2:9" ht="18" x14ac:dyDescent="0.25">
      <c r="B325" s="71">
        <f t="shared" si="22"/>
        <v>0</v>
      </c>
      <c r="C325" s="74">
        <f t="shared" si="23"/>
        <v>0</v>
      </c>
      <c r="D325" s="73"/>
      <c r="E325" s="74">
        <f t="shared" si="24"/>
        <v>0</v>
      </c>
      <c r="F325" s="73"/>
      <c r="G325" s="74">
        <f t="shared" si="20"/>
        <v>0</v>
      </c>
      <c r="H325" s="73"/>
      <c r="I325" s="74">
        <f t="shared" si="21"/>
        <v>0</v>
      </c>
    </row>
    <row r="326" spans="2:9" ht="18" x14ac:dyDescent="0.25">
      <c r="B326" s="71">
        <f t="shared" si="22"/>
        <v>0</v>
      </c>
      <c r="C326" s="74">
        <f t="shared" si="23"/>
        <v>0</v>
      </c>
      <c r="D326" s="73"/>
      <c r="E326" s="74">
        <f t="shared" si="24"/>
        <v>0</v>
      </c>
      <c r="F326" s="73"/>
      <c r="G326" s="74">
        <f t="shared" si="20"/>
        <v>0</v>
      </c>
      <c r="H326" s="73"/>
      <c r="I326" s="74">
        <f t="shared" si="21"/>
        <v>0</v>
      </c>
    </row>
    <row r="327" spans="2:9" ht="18" x14ac:dyDescent="0.25">
      <c r="B327" s="71">
        <f t="shared" si="22"/>
        <v>0</v>
      </c>
      <c r="C327" s="74">
        <f t="shared" si="23"/>
        <v>0</v>
      </c>
      <c r="D327" s="73"/>
      <c r="E327" s="74">
        <f t="shared" si="24"/>
        <v>0</v>
      </c>
      <c r="F327" s="73"/>
      <c r="G327" s="74">
        <f t="shared" si="20"/>
        <v>0</v>
      </c>
      <c r="H327" s="73"/>
      <c r="I327" s="74">
        <f t="shared" si="21"/>
        <v>0</v>
      </c>
    </row>
    <row r="328" spans="2:9" ht="18" x14ac:dyDescent="0.25">
      <c r="B328" s="71">
        <f t="shared" si="22"/>
        <v>0</v>
      </c>
      <c r="C328" s="74">
        <f t="shared" si="23"/>
        <v>0</v>
      </c>
      <c r="D328" s="73"/>
      <c r="E328" s="74">
        <f t="shared" si="24"/>
        <v>0</v>
      </c>
      <c r="F328" s="73"/>
      <c r="G328" s="74">
        <f t="shared" si="20"/>
        <v>0</v>
      </c>
      <c r="H328" s="73"/>
      <c r="I328" s="74">
        <f t="shared" si="21"/>
        <v>0</v>
      </c>
    </row>
    <row r="329" spans="2:9" ht="18" x14ac:dyDescent="0.25">
      <c r="B329" s="71">
        <f t="shared" si="22"/>
        <v>0</v>
      </c>
      <c r="C329" s="74">
        <f t="shared" si="23"/>
        <v>0</v>
      </c>
      <c r="D329" s="73"/>
      <c r="E329" s="74">
        <f t="shared" si="24"/>
        <v>0</v>
      </c>
      <c r="F329" s="73"/>
      <c r="G329" s="74">
        <f t="shared" si="20"/>
        <v>0</v>
      </c>
      <c r="H329" s="73"/>
      <c r="I329" s="74">
        <f t="shared" si="21"/>
        <v>0</v>
      </c>
    </row>
    <row r="330" spans="2:9" ht="18" x14ac:dyDescent="0.25">
      <c r="B330" s="71">
        <f t="shared" si="22"/>
        <v>0</v>
      </c>
      <c r="C330" s="74">
        <f t="shared" si="23"/>
        <v>0</v>
      </c>
      <c r="D330" s="73"/>
      <c r="E330" s="74">
        <f t="shared" si="24"/>
        <v>0</v>
      </c>
      <c r="F330" s="73"/>
      <c r="G330" s="74">
        <f t="shared" si="20"/>
        <v>0</v>
      </c>
      <c r="H330" s="73"/>
      <c r="I330" s="74">
        <f t="shared" si="21"/>
        <v>0</v>
      </c>
    </row>
    <row r="331" spans="2:9" ht="18" x14ac:dyDescent="0.25">
      <c r="B331" s="71">
        <f t="shared" si="22"/>
        <v>0</v>
      </c>
      <c r="C331" s="74">
        <f t="shared" si="23"/>
        <v>0</v>
      </c>
      <c r="D331" s="73"/>
      <c r="E331" s="74">
        <f t="shared" si="24"/>
        <v>0</v>
      </c>
      <c r="F331" s="73"/>
      <c r="G331" s="74">
        <f t="shared" si="20"/>
        <v>0</v>
      </c>
      <c r="H331" s="73"/>
      <c r="I331" s="74">
        <f t="shared" si="21"/>
        <v>0</v>
      </c>
    </row>
    <row r="332" spans="2:9" ht="18" x14ac:dyDescent="0.25">
      <c r="B332" s="71">
        <f t="shared" si="22"/>
        <v>0</v>
      </c>
      <c r="C332" s="74">
        <f t="shared" si="23"/>
        <v>0</v>
      </c>
      <c r="D332" s="73"/>
      <c r="E332" s="74">
        <f t="shared" si="24"/>
        <v>0</v>
      </c>
      <c r="F332" s="73"/>
      <c r="G332" s="74">
        <f t="shared" si="20"/>
        <v>0</v>
      </c>
      <c r="H332" s="73"/>
      <c r="I332" s="74">
        <f t="shared" si="21"/>
        <v>0</v>
      </c>
    </row>
    <row r="333" spans="2:9" ht="18" x14ac:dyDescent="0.25">
      <c r="B333" s="71">
        <f t="shared" si="22"/>
        <v>0</v>
      </c>
      <c r="C333" s="74">
        <f t="shared" si="23"/>
        <v>0</v>
      </c>
      <c r="D333" s="73"/>
      <c r="E333" s="74">
        <f t="shared" si="24"/>
        <v>0</v>
      </c>
      <c r="F333" s="73"/>
      <c r="G333" s="74">
        <f t="shared" si="20"/>
        <v>0</v>
      </c>
      <c r="H333" s="73"/>
      <c r="I333" s="74">
        <f t="shared" si="21"/>
        <v>0</v>
      </c>
    </row>
    <row r="334" spans="2:9" ht="18" x14ac:dyDescent="0.25">
      <c r="B334" s="71">
        <f t="shared" si="22"/>
        <v>0</v>
      </c>
      <c r="C334" s="74">
        <f t="shared" si="23"/>
        <v>0</v>
      </c>
      <c r="D334" s="73"/>
      <c r="E334" s="74">
        <f t="shared" si="24"/>
        <v>0</v>
      </c>
      <c r="F334" s="73"/>
      <c r="G334" s="74">
        <f t="shared" si="20"/>
        <v>0</v>
      </c>
      <c r="H334" s="73"/>
      <c r="I334" s="74">
        <f t="shared" si="21"/>
        <v>0</v>
      </c>
    </row>
    <row r="335" spans="2:9" ht="18" x14ac:dyDescent="0.25">
      <c r="B335" s="71">
        <f t="shared" si="22"/>
        <v>0</v>
      </c>
      <c r="C335" s="74">
        <f t="shared" si="23"/>
        <v>0</v>
      </c>
      <c r="D335" s="73"/>
      <c r="E335" s="74">
        <f t="shared" si="24"/>
        <v>0</v>
      </c>
      <c r="F335" s="73"/>
      <c r="G335" s="74">
        <f t="shared" ref="G335:G374" si="25">IF(C335&lt;10,0,$E$10-E335)</f>
        <v>0</v>
      </c>
      <c r="H335" s="73"/>
      <c r="I335" s="74">
        <f t="shared" ref="I335:I374" si="26">IF(C335-G335&lt;10,0,C335-G335)</f>
        <v>0</v>
      </c>
    </row>
    <row r="336" spans="2:9" ht="18" x14ac:dyDescent="0.25">
      <c r="B336" s="71">
        <f t="shared" ref="B336:B374" si="27">IF(I335&lt;10,0,(B335+1))</f>
        <v>0</v>
      </c>
      <c r="C336" s="74">
        <f t="shared" ref="C336:C374" si="28">I335</f>
        <v>0</v>
      </c>
      <c r="D336" s="73"/>
      <c r="E336" s="74">
        <f t="shared" ref="E336:E365" si="29">IF($E$9=0,0,ROUND(C336*($E$9/$E$6),2))</f>
        <v>0</v>
      </c>
      <c r="F336" s="73"/>
      <c r="G336" s="74">
        <f t="shared" si="25"/>
        <v>0</v>
      </c>
      <c r="H336" s="73"/>
      <c r="I336" s="74">
        <f t="shared" si="26"/>
        <v>0</v>
      </c>
    </row>
    <row r="337" spans="2:9" ht="18" x14ac:dyDescent="0.25">
      <c r="B337" s="71">
        <f t="shared" si="27"/>
        <v>0</v>
      </c>
      <c r="C337" s="74">
        <f t="shared" si="28"/>
        <v>0</v>
      </c>
      <c r="D337" s="73"/>
      <c r="E337" s="74">
        <f t="shared" si="29"/>
        <v>0</v>
      </c>
      <c r="F337" s="73"/>
      <c r="G337" s="74">
        <f t="shared" si="25"/>
        <v>0</v>
      </c>
      <c r="H337" s="73"/>
      <c r="I337" s="74">
        <f t="shared" si="26"/>
        <v>0</v>
      </c>
    </row>
    <row r="338" spans="2:9" ht="18" x14ac:dyDescent="0.25">
      <c r="B338" s="71">
        <f t="shared" si="27"/>
        <v>0</v>
      </c>
      <c r="C338" s="74">
        <f t="shared" si="28"/>
        <v>0</v>
      </c>
      <c r="D338" s="73"/>
      <c r="E338" s="74">
        <f t="shared" si="29"/>
        <v>0</v>
      </c>
      <c r="F338" s="73"/>
      <c r="G338" s="74">
        <f t="shared" si="25"/>
        <v>0</v>
      </c>
      <c r="H338" s="73"/>
      <c r="I338" s="74">
        <f t="shared" si="26"/>
        <v>0</v>
      </c>
    </row>
    <row r="339" spans="2:9" ht="18" x14ac:dyDescent="0.25">
      <c r="B339" s="71">
        <f t="shared" si="27"/>
        <v>0</v>
      </c>
      <c r="C339" s="74">
        <f t="shared" si="28"/>
        <v>0</v>
      </c>
      <c r="D339" s="73"/>
      <c r="E339" s="74">
        <f t="shared" si="29"/>
        <v>0</v>
      </c>
      <c r="F339" s="73"/>
      <c r="G339" s="74">
        <f t="shared" si="25"/>
        <v>0</v>
      </c>
      <c r="H339" s="73"/>
      <c r="I339" s="74">
        <f t="shared" si="26"/>
        <v>0</v>
      </c>
    </row>
    <row r="340" spans="2:9" ht="18" x14ac:dyDescent="0.25">
      <c r="B340" s="71">
        <f t="shared" si="27"/>
        <v>0</v>
      </c>
      <c r="C340" s="74">
        <f t="shared" si="28"/>
        <v>0</v>
      </c>
      <c r="D340" s="73"/>
      <c r="E340" s="74">
        <f t="shared" si="29"/>
        <v>0</v>
      </c>
      <c r="F340" s="73"/>
      <c r="G340" s="74">
        <f t="shared" si="25"/>
        <v>0</v>
      </c>
      <c r="H340" s="73"/>
      <c r="I340" s="74">
        <f t="shared" si="26"/>
        <v>0</v>
      </c>
    </row>
    <row r="341" spans="2:9" ht="18" x14ac:dyDescent="0.25">
      <c r="B341" s="71">
        <f t="shared" si="27"/>
        <v>0</v>
      </c>
      <c r="C341" s="74">
        <f t="shared" si="28"/>
        <v>0</v>
      </c>
      <c r="D341" s="73"/>
      <c r="E341" s="74">
        <f t="shared" si="29"/>
        <v>0</v>
      </c>
      <c r="F341" s="73"/>
      <c r="G341" s="74">
        <f t="shared" si="25"/>
        <v>0</v>
      </c>
      <c r="H341" s="73"/>
      <c r="I341" s="74">
        <f t="shared" si="26"/>
        <v>0</v>
      </c>
    </row>
    <row r="342" spans="2:9" ht="18" x14ac:dyDescent="0.25">
      <c r="B342" s="71">
        <f t="shared" si="27"/>
        <v>0</v>
      </c>
      <c r="C342" s="74">
        <f t="shared" si="28"/>
        <v>0</v>
      </c>
      <c r="D342" s="73"/>
      <c r="E342" s="74">
        <f t="shared" si="29"/>
        <v>0</v>
      </c>
      <c r="F342" s="73"/>
      <c r="G342" s="74">
        <f t="shared" si="25"/>
        <v>0</v>
      </c>
      <c r="H342" s="73"/>
      <c r="I342" s="74">
        <f t="shared" si="26"/>
        <v>0</v>
      </c>
    </row>
    <row r="343" spans="2:9" ht="18" x14ac:dyDescent="0.25">
      <c r="B343" s="71">
        <f t="shared" si="27"/>
        <v>0</v>
      </c>
      <c r="C343" s="74">
        <f t="shared" si="28"/>
        <v>0</v>
      </c>
      <c r="D343" s="73"/>
      <c r="E343" s="74">
        <f t="shared" si="29"/>
        <v>0</v>
      </c>
      <c r="F343" s="73"/>
      <c r="G343" s="74">
        <f t="shared" si="25"/>
        <v>0</v>
      </c>
      <c r="H343" s="73"/>
      <c r="I343" s="74">
        <f t="shared" si="26"/>
        <v>0</v>
      </c>
    </row>
    <row r="344" spans="2:9" ht="18" x14ac:dyDescent="0.25">
      <c r="B344" s="71">
        <f t="shared" si="27"/>
        <v>0</v>
      </c>
      <c r="C344" s="74">
        <f t="shared" si="28"/>
        <v>0</v>
      </c>
      <c r="D344" s="73"/>
      <c r="E344" s="74">
        <f t="shared" si="29"/>
        <v>0</v>
      </c>
      <c r="F344" s="73"/>
      <c r="G344" s="74">
        <f t="shared" si="25"/>
        <v>0</v>
      </c>
      <c r="H344" s="73"/>
      <c r="I344" s="74">
        <f t="shared" si="26"/>
        <v>0</v>
      </c>
    </row>
    <row r="345" spans="2:9" ht="18" x14ac:dyDescent="0.25">
      <c r="B345" s="71">
        <f t="shared" si="27"/>
        <v>0</v>
      </c>
      <c r="C345" s="74">
        <f t="shared" si="28"/>
        <v>0</v>
      </c>
      <c r="D345" s="73"/>
      <c r="E345" s="74">
        <f t="shared" si="29"/>
        <v>0</v>
      </c>
      <c r="F345" s="73"/>
      <c r="G345" s="74">
        <f t="shared" si="25"/>
        <v>0</v>
      </c>
      <c r="H345" s="73"/>
      <c r="I345" s="74">
        <f t="shared" si="26"/>
        <v>0</v>
      </c>
    </row>
    <row r="346" spans="2:9" ht="18" x14ac:dyDescent="0.25">
      <c r="B346" s="71">
        <f t="shared" si="27"/>
        <v>0</v>
      </c>
      <c r="C346" s="74">
        <f t="shared" si="28"/>
        <v>0</v>
      </c>
      <c r="D346" s="73"/>
      <c r="E346" s="74">
        <f t="shared" si="29"/>
        <v>0</v>
      </c>
      <c r="F346" s="73"/>
      <c r="G346" s="74">
        <f t="shared" si="25"/>
        <v>0</v>
      </c>
      <c r="H346" s="73"/>
      <c r="I346" s="74">
        <f t="shared" si="26"/>
        <v>0</v>
      </c>
    </row>
    <row r="347" spans="2:9" ht="18" x14ac:dyDescent="0.25">
      <c r="B347" s="71">
        <f t="shared" si="27"/>
        <v>0</v>
      </c>
      <c r="C347" s="74">
        <f t="shared" si="28"/>
        <v>0</v>
      </c>
      <c r="D347" s="73"/>
      <c r="E347" s="74">
        <f t="shared" si="29"/>
        <v>0</v>
      </c>
      <c r="F347" s="73"/>
      <c r="G347" s="74">
        <f t="shared" si="25"/>
        <v>0</v>
      </c>
      <c r="H347" s="73"/>
      <c r="I347" s="74">
        <f t="shared" si="26"/>
        <v>0</v>
      </c>
    </row>
    <row r="348" spans="2:9" ht="18" x14ac:dyDescent="0.25">
      <c r="B348" s="71">
        <f t="shared" si="27"/>
        <v>0</v>
      </c>
      <c r="C348" s="74">
        <f t="shared" si="28"/>
        <v>0</v>
      </c>
      <c r="D348" s="73"/>
      <c r="E348" s="74">
        <f t="shared" si="29"/>
        <v>0</v>
      </c>
      <c r="F348" s="73"/>
      <c r="G348" s="74">
        <f t="shared" si="25"/>
        <v>0</v>
      </c>
      <c r="H348" s="73"/>
      <c r="I348" s="74">
        <f t="shared" si="26"/>
        <v>0</v>
      </c>
    </row>
    <row r="349" spans="2:9" ht="18" x14ac:dyDescent="0.25">
      <c r="B349" s="71">
        <f t="shared" si="27"/>
        <v>0</v>
      </c>
      <c r="C349" s="74">
        <f t="shared" si="28"/>
        <v>0</v>
      </c>
      <c r="D349" s="73"/>
      <c r="E349" s="74">
        <f t="shared" si="29"/>
        <v>0</v>
      </c>
      <c r="F349" s="73"/>
      <c r="G349" s="74">
        <f t="shared" si="25"/>
        <v>0</v>
      </c>
      <c r="H349" s="73"/>
      <c r="I349" s="74">
        <f t="shared" si="26"/>
        <v>0</v>
      </c>
    </row>
    <row r="350" spans="2:9" ht="18" x14ac:dyDescent="0.25">
      <c r="B350" s="71">
        <f t="shared" si="27"/>
        <v>0</v>
      </c>
      <c r="C350" s="74">
        <f t="shared" si="28"/>
        <v>0</v>
      </c>
      <c r="D350" s="73"/>
      <c r="E350" s="74">
        <f t="shared" si="29"/>
        <v>0</v>
      </c>
      <c r="F350" s="73"/>
      <c r="G350" s="74">
        <f t="shared" si="25"/>
        <v>0</v>
      </c>
      <c r="H350" s="73"/>
      <c r="I350" s="74">
        <f t="shared" si="26"/>
        <v>0</v>
      </c>
    </row>
    <row r="351" spans="2:9" ht="18" x14ac:dyDescent="0.25">
      <c r="B351" s="71">
        <f t="shared" si="27"/>
        <v>0</v>
      </c>
      <c r="C351" s="74">
        <f t="shared" si="28"/>
        <v>0</v>
      </c>
      <c r="D351" s="73"/>
      <c r="E351" s="74">
        <f t="shared" si="29"/>
        <v>0</v>
      </c>
      <c r="F351" s="73"/>
      <c r="G351" s="74">
        <f t="shared" si="25"/>
        <v>0</v>
      </c>
      <c r="H351" s="73"/>
      <c r="I351" s="74">
        <f t="shared" si="26"/>
        <v>0</v>
      </c>
    </row>
    <row r="352" spans="2:9" ht="18" x14ac:dyDescent="0.25">
      <c r="B352" s="71">
        <f t="shared" si="27"/>
        <v>0</v>
      </c>
      <c r="C352" s="74">
        <f t="shared" si="28"/>
        <v>0</v>
      </c>
      <c r="D352" s="73"/>
      <c r="E352" s="74">
        <f t="shared" si="29"/>
        <v>0</v>
      </c>
      <c r="F352" s="73"/>
      <c r="G352" s="74">
        <f t="shared" si="25"/>
        <v>0</v>
      </c>
      <c r="H352" s="73"/>
      <c r="I352" s="74">
        <f t="shared" si="26"/>
        <v>0</v>
      </c>
    </row>
    <row r="353" spans="2:9" ht="18" x14ac:dyDescent="0.25">
      <c r="B353" s="71">
        <f t="shared" si="27"/>
        <v>0</v>
      </c>
      <c r="C353" s="74">
        <f t="shared" si="28"/>
        <v>0</v>
      </c>
      <c r="D353" s="73"/>
      <c r="E353" s="74">
        <f t="shared" si="29"/>
        <v>0</v>
      </c>
      <c r="F353" s="73"/>
      <c r="G353" s="74">
        <f t="shared" si="25"/>
        <v>0</v>
      </c>
      <c r="H353" s="73"/>
      <c r="I353" s="74">
        <f t="shared" si="26"/>
        <v>0</v>
      </c>
    </row>
    <row r="354" spans="2:9" ht="18" x14ac:dyDescent="0.25">
      <c r="B354" s="71">
        <f t="shared" si="27"/>
        <v>0</v>
      </c>
      <c r="C354" s="74">
        <f t="shared" si="28"/>
        <v>0</v>
      </c>
      <c r="D354" s="73"/>
      <c r="E354" s="74">
        <f t="shared" si="29"/>
        <v>0</v>
      </c>
      <c r="F354" s="73"/>
      <c r="G354" s="74">
        <f t="shared" si="25"/>
        <v>0</v>
      </c>
      <c r="H354" s="73"/>
      <c r="I354" s="74">
        <f t="shared" si="26"/>
        <v>0</v>
      </c>
    </row>
    <row r="355" spans="2:9" ht="18" x14ac:dyDescent="0.25">
      <c r="B355" s="71">
        <f t="shared" si="27"/>
        <v>0</v>
      </c>
      <c r="C355" s="74">
        <f t="shared" si="28"/>
        <v>0</v>
      </c>
      <c r="D355" s="73"/>
      <c r="E355" s="74">
        <f t="shared" si="29"/>
        <v>0</v>
      </c>
      <c r="F355" s="73"/>
      <c r="G355" s="74">
        <f t="shared" si="25"/>
        <v>0</v>
      </c>
      <c r="H355" s="73"/>
      <c r="I355" s="74">
        <f t="shared" si="26"/>
        <v>0</v>
      </c>
    </row>
    <row r="356" spans="2:9" ht="18" x14ac:dyDescent="0.25">
      <c r="B356" s="71">
        <f t="shared" si="27"/>
        <v>0</v>
      </c>
      <c r="C356" s="74">
        <f t="shared" si="28"/>
        <v>0</v>
      </c>
      <c r="D356" s="73"/>
      <c r="E356" s="74">
        <f t="shared" si="29"/>
        <v>0</v>
      </c>
      <c r="F356" s="73"/>
      <c r="G356" s="74">
        <f t="shared" si="25"/>
        <v>0</v>
      </c>
      <c r="H356" s="73"/>
      <c r="I356" s="74">
        <f t="shared" si="26"/>
        <v>0</v>
      </c>
    </row>
    <row r="357" spans="2:9" ht="18" x14ac:dyDescent="0.25">
      <c r="B357" s="71">
        <f t="shared" si="27"/>
        <v>0</v>
      </c>
      <c r="C357" s="74">
        <f t="shared" si="28"/>
        <v>0</v>
      </c>
      <c r="D357" s="73"/>
      <c r="E357" s="74">
        <f t="shared" si="29"/>
        <v>0</v>
      </c>
      <c r="F357" s="73"/>
      <c r="G357" s="74">
        <f t="shared" si="25"/>
        <v>0</v>
      </c>
      <c r="H357" s="73"/>
      <c r="I357" s="74">
        <f t="shared" si="26"/>
        <v>0</v>
      </c>
    </row>
    <row r="358" spans="2:9" ht="18" x14ac:dyDescent="0.25">
      <c r="B358" s="71">
        <f t="shared" si="27"/>
        <v>0</v>
      </c>
      <c r="C358" s="74">
        <f t="shared" si="28"/>
        <v>0</v>
      </c>
      <c r="D358" s="73"/>
      <c r="E358" s="74">
        <f t="shared" si="29"/>
        <v>0</v>
      </c>
      <c r="F358" s="73"/>
      <c r="G358" s="74">
        <f t="shared" si="25"/>
        <v>0</v>
      </c>
      <c r="H358" s="73"/>
      <c r="I358" s="74">
        <f t="shared" si="26"/>
        <v>0</v>
      </c>
    </row>
    <row r="359" spans="2:9" ht="18" x14ac:dyDescent="0.25">
      <c r="B359" s="71">
        <f t="shared" si="27"/>
        <v>0</v>
      </c>
      <c r="C359" s="74">
        <f t="shared" si="28"/>
        <v>0</v>
      </c>
      <c r="D359" s="73"/>
      <c r="E359" s="74">
        <f t="shared" si="29"/>
        <v>0</v>
      </c>
      <c r="F359" s="73"/>
      <c r="G359" s="74">
        <f t="shared" si="25"/>
        <v>0</v>
      </c>
      <c r="H359" s="73"/>
      <c r="I359" s="74">
        <f t="shared" si="26"/>
        <v>0</v>
      </c>
    </row>
    <row r="360" spans="2:9" ht="18" x14ac:dyDescent="0.25">
      <c r="B360" s="71">
        <f t="shared" si="27"/>
        <v>0</v>
      </c>
      <c r="C360" s="74">
        <f t="shared" si="28"/>
        <v>0</v>
      </c>
      <c r="D360" s="73"/>
      <c r="E360" s="74">
        <f t="shared" si="29"/>
        <v>0</v>
      </c>
      <c r="F360" s="73"/>
      <c r="G360" s="74">
        <f t="shared" si="25"/>
        <v>0</v>
      </c>
      <c r="H360" s="73"/>
      <c r="I360" s="74">
        <f t="shared" si="26"/>
        <v>0</v>
      </c>
    </row>
    <row r="361" spans="2:9" ht="18" x14ac:dyDescent="0.25">
      <c r="B361" s="71">
        <f t="shared" si="27"/>
        <v>0</v>
      </c>
      <c r="C361" s="74">
        <f t="shared" si="28"/>
        <v>0</v>
      </c>
      <c r="D361" s="73"/>
      <c r="E361" s="74">
        <f t="shared" si="29"/>
        <v>0</v>
      </c>
      <c r="F361" s="73"/>
      <c r="G361" s="74">
        <f t="shared" si="25"/>
        <v>0</v>
      </c>
      <c r="H361" s="73"/>
      <c r="I361" s="74">
        <f t="shared" si="26"/>
        <v>0</v>
      </c>
    </row>
    <row r="362" spans="2:9" ht="18" x14ac:dyDescent="0.25">
      <c r="B362" s="71">
        <f t="shared" si="27"/>
        <v>0</v>
      </c>
      <c r="C362" s="74">
        <f t="shared" si="28"/>
        <v>0</v>
      </c>
      <c r="D362" s="73"/>
      <c r="E362" s="74">
        <f t="shared" si="29"/>
        <v>0</v>
      </c>
      <c r="F362" s="73"/>
      <c r="G362" s="74">
        <f t="shared" si="25"/>
        <v>0</v>
      </c>
      <c r="H362" s="73"/>
      <c r="I362" s="74">
        <f t="shared" si="26"/>
        <v>0</v>
      </c>
    </row>
    <row r="363" spans="2:9" ht="18" x14ac:dyDescent="0.25">
      <c r="B363" s="71">
        <f t="shared" si="27"/>
        <v>0</v>
      </c>
      <c r="C363" s="74">
        <f t="shared" si="28"/>
        <v>0</v>
      </c>
      <c r="D363" s="73"/>
      <c r="E363" s="74">
        <f t="shared" si="29"/>
        <v>0</v>
      </c>
      <c r="F363" s="73"/>
      <c r="G363" s="74">
        <f t="shared" si="25"/>
        <v>0</v>
      </c>
      <c r="H363" s="73"/>
      <c r="I363" s="74">
        <f t="shared" si="26"/>
        <v>0</v>
      </c>
    </row>
    <row r="364" spans="2:9" ht="18" x14ac:dyDescent="0.25">
      <c r="B364" s="71">
        <f t="shared" si="27"/>
        <v>0</v>
      </c>
      <c r="C364" s="74">
        <f t="shared" si="28"/>
        <v>0</v>
      </c>
      <c r="D364" s="73"/>
      <c r="E364" s="74">
        <f t="shared" si="29"/>
        <v>0</v>
      </c>
      <c r="F364" s="73"/>
      <c r="G364" s="74">
        <f t="shared" si="25"/>
        <v>0</v>
      </c>
      <c r="H364" s="73"/>
      <c r="I364" s="74">
        <f t="shared" si="26"/>
        <v>0</v>
      </c>
    </row>
    <row r="365" spans="2:9" ht="18" x14ac:dyDescent="0.25">
      <c r="B365" s="71">
        <f t="shared" si="27"/>
        <v>0</v>
      </c>
      <c r="C365" s="74">
        <f t="shared" si="28"/>
        <v>0</v>
      </c>
      <c r="D365" s="73"/>
      <c r="E365" s="74">
        <f t="shared" si="29"/>
        <v>0</v>
      </c>
      <c r="F365" s="73"/>
      <c r="G365" s="74">
        <f t="shared" si="25"/>
        <v>0</v>
      </c>
      <c r="H365" s="73"/>
      <c r="I365" s="74">
        <f t="shared" si="26"/>
        <v>0</v>
      </c>
    </row>
    <row r="366" spans="2:9" ht="18" x14ac:dyDescent="0.25">
      <c r="B366" s="71">
        <f t="shared" si="27"/>
        <v>0</v>
      </c>
      <c r="C366" s="74">
        <f t="shared" si="28"/>
        <v>0</v>
      </c>
      <c r="D366" s="73"/>
      <c r="E366" s="74">
        <f t="shared" ref="E366:E374" si="30">IF($E$9=0,0,ROUND(C366*RATE(1*$E$6,,-1,FV($E$9/2,2,,-1,0),0),2))</f>
        <v>0</v>
      </c>
      <c r="F366" s="73"/>
      <c r="G366" s="74">
        <f t="shared" si="25"/>
        <v>0</v>
      </c>
      <c r="H366" s="73"/>
      <c r="I366" s="74">
        <f t="shared" si="26"/>
        <v>0</v>
      </c>
    </row>
    <row r="367" spans="2:9" ht="18" x14ac:dyDescent="0.25">
      <c r="B367" s="71">
        <f t="shared" si="27"/>
        <v>0</v>
      </c>
      <c r="C367" s="74">
        <f t="shared" si="28"/>
        <v>0</v>
      </c>
      <c r="D367" s="73"/>
      <c r="E367" s="74">
        <f t="shared" si="30"/>
        <v>0</v>
      </c>
      <c r="F367" s="73"/>
      <c r="G367" s="74">
        <f t="shared" si="25"/>
        <v>0</v>
      </c>
      <c r="H367" s="73"/>
      <c r="I367" s="74">
        <f t="shared" si="26"/>
        <v>0</v>
      </c>
    </row>
    <row r="368" spans="2:9" ht="18" x14ac:dyDescent="0.25">
      <c r="B368" s="71">
        <f t="shared" si="27"/>
        <v>0</v>
      </c>
      <c r="C368" s="74">
        <f t="shared" si="28"/>
        <v>0</v>
      </c>
      <c r="D368" s="73"/>
      <c r="E368" s="74">
        <f t="shared" si="30"/>
        <v>0</v>
      </c>
      <c r="F368" s="73"/>
      <c r="G368" s="74">
        <f t="shared" si="25"/>
        <v>0</v>
      </c>
      <c r="H368" s="73"/>
      <c r="I368" s="74">
        <f t="shared" si="26"/>
        <v>0</v>
      </c>
    </row>
    <row r="369" spans="1:9" ht="18" x14ac:dyDescent="0.25">
      <c r="B369" s="71">
        <f t="shared" si="27"/>
        <v>0</v>
      </c>
      <c r="C369" s="74">
        <f t="shared" si="28"/>
        <v>0</v>
      </c>
      <c r="D369" s="73"/>
      <c r="E369" s="74">
        <f t="shared" si="30"/>
        <v>0</v>
      </c>
      <c r="F369" s="73"/>
      <c r="G369" s="74">
        <f t="shared" si="25"/>
        <v>0</v>
      </c>
      <c r="H369" s="73"/>
      <c r="I369" s="74">
        <f t="shared" si="26"/>
        <v>0</v>
      </c>
    </row>
    <row r="370" spans="1:9" ht="18" x14ac:dyDescent="0.25">
      <c r="B370" s="71">
        <f t="shared" si="27"/>
        <v>0</v>
      </c>
      <c r="C370" s="74">
        <f t="shared" si="28"/>
        <v>0</v>
      </c>
      <c r="D370" s="73"/>
      <c r="E370" s="74">
        <f t="shared" si="30"/>
        <v>0</v>
      </c>
      <c r="F370" s="73"/>
      <c r="G370" s="74">
        <f t="shared" si="25"/>
        <v>0</v>
      </c>
      <c r="H370" s="73"/>
      <c r="I370" s="74">
        <f t="shared" si="26"/>
        <v>0</v>
      </c>
    </row>
    <row r="371" spans="1:9" ht="18" x14ac:dyDescent="0.25">
      <c r="B371" s="71">
        <f t="shared" si="27"/>
        <v>0</v>
      </c>
      <c r="C371" s="74">
        <f t="shared" si="28"/>
        <v>0</v>
      </c>
      <c r="D371" s="73"/>
      <c r="E371" s="74">
        <f t="shared" si="30"/>
        <v>0</v>
      </c>
      <c r="F371" s="73"/>
      <c r="G371" s="74">
        <f t="shared" si="25"/>
        <v>0</v>
      </c>
      <c r="H371" s="73"/>
      <c r="I371" s="74">
        <f t="shared" si="26"/>
        <v>0</v>
      </c>
    </row>
    <row r="372" spans="1:9" ht="18" x14ac:dyDescent="0.25">
      <c r="B372" s="71">
        <f t="shared" si="27"/>
        <v>0</v>
      </c>
      <c r="C372" s="74">
        <f t="shared" si="28"/>
        <v>0</v>
      </c>
      <c r="D372" s="73"/>
      <c r="E372" s="74">
        <f t="shared" si="30"/>
        <v>0</v>
      </c>
      <c r="F372" s="73"/>
      <c r="G372" s="74">
        <f t="shared" si="25"/>
        <v>0</v>
      </c>
      <c r="H372" s="73"/>
      <c r="I372" s="74">
        <f t="shared" si="26"/>
        <v>0</v>
      </c>
    </row>
    <row r="373" spans="1:9" ht="18" x14ac:dyDescent="0.25">
      <c r="B373" s="71">
        <f t="shared" si="27"/>
        <v>0</v>
      </c>
      <c r="C373" s="74">
        <f t="shared" si="28"/>
        <v>0</v>
      </c>
      <c r="D373" s="73"/>
      <c r="E373" s="74">
        <f t="shared" si="30"/>
        <v>0</v>
      </c>
      <c r="F373" s="73"/>
      <c r="G373" s="74">
        <f t="shared" si="25"/>
        <v>0</v>
      </c>
      <c r="H373" s="73"/>
      <c r="I373" s="74">
        <f t="shared" si="26"/>
        <v>0</v>
      </c>
    </row>
    <row r="374" spans="1:9" ht="18" x14ac:dyDescent="0.25">
      <c r="B374" s="71">
        <f t="shared" si="27"/>
        <v>0</v>
      </c>
      <c r="C374" s="74">
        <f t="shared" si="28"/>
        <v>0</v>
      </c>
      <c r="D374" s="73"/>
      <c r="E374" s="74">
        <f t="shared" si="30"/>
        <v>0</v>
      </c>
      <c r="F374" s="73"/>
      <c r="G374" s="74">
        <f t="shared" si="25"/>
        <v>0</v>
      </c>
      <c r="H374" s="73"/>
      <c r="I374" s="74">
        <f t="shared" si="26"/>
        <v>0</v>
      </c>
    </row>
    <row r="375" spans="1:9" ht="15.75" x14ac:dyDescent="0.25">
      <c r="A375" s="64"/>
      <c r="E375" s="62"/>
    </row>
    <row r="376" spans="1:9" ht="15.75" x14ac:dyDescent="0.25">
      <c r="A376" s="64"/>
      <c r="E376" s="62"/>
    </row>
    <row r="377" spans="1:9" ht="15.75" x14ac:dyDescent="0.25">
      <c r="A377" s="64"/>
      <c r="E377" s="62"/>
    </row>
    <row r="378" spans="1:9" ht="15.75" x14ac:dyDescent="0.25">
      <c r="A378" s="64"/>
      <c r="E378" s="62"/>
    </row>
    <row r="379" spans="1:9" ht="15.75" x14ac:dyDescent="0.25">
      <c r="A379" s="64"/>
      <c r="E379" s="62"/>
    </row>
    <row r="380" spans="1:9" ht="15.75" x14ac:dyDescent="0.25">
      <c r="E380" s="62"/>
    </row>
    <row r="381" spans="1:9" ht="15.75" x14ac:dyDescent="0.25">
      <c r="E381" s="62"/>
    </row>
    <row r="382" spans="1:9" ht="15.75" x14ac:dyDescent="0.25">
      <c r="E382" s="62"/>
    </row>
    <row r="383" spans="1:9" ht="15.75" x14ac:dyDescent="0.25">
      <c r="E383" s="62"/>
    </row>
    <row r="384" spans="1:9" ht="15.75" x14ac:dyDescent="0.25">
      <c r="E384" s="62"/>
    </row>
    <row r="385" spans="5:5" ht="15.75" x14ac:dyDescent="0.25">
      <c r="E385" s="62"/>
    </row>
    <row r="386" spans="5:5" ht="15.75" x14ac:dyDescent="0.25">
      <c r="E386" s="62"/>
    </row>
    <row r="387" spans="5:5" ht="15.75" x14ac:dyDescent="0.25">
      <c r="E387" s="62"/>
    </row>
    <row r="388" spans="5:5" ht="15.75" x14ac:dyDescent="0.25">
      <c r="E388" s="62"/>
    </row>
    <row r="389" spans="5:5" ht="15.75" x14ac:dyDescent="0.25">
      <c r="E389" s="62"/>
    </row>
    <row r="390" spans="5:5" ht="15.75" x14ac:dyDescent="0.25">
      <c r="E390" s="62"/>
    </row>
    <row r="391" spans="5:5" ht="15.75" x14ac:dyDescent="0.25">
      <c r="E391" s="62"/>
    </row>
    <row r="392" spans="5:5" ht="15.75" x14ac:dyDescent="0.25">
      <c r="E392" s="62"/>
    </row>
    <row r="393" spans="5:5" ht="15.75" x14ac:dyDescent="0.25">
      <c r="E393" s="62"/>
    </row>
    <row r="394" spans="5:5" ht="15.75" x14ac:dyDescent="0.25">
      <c r="E394" s="62"/>
    </row>
    <row r="395" spans="5:5" ht="15.75" x14ac:dyDescent="0.25">
      <c r="E395" s="62"/>
    </row>
    <row r="396" spans="5:5" ht="15.75" x14ac:dyDescent="0.25">
      <c r="E396" s="62"/>
    </row>
    <row r="397" spans="5:5" ht="15.75" x14ac:dyDescent="0.25">
      <c r="E397" s="62"/>
    </row>
    <row r="398" spans="5:5" ht="15.75" x14ac:dyDescent="0.25">
      <c r="E398" s="62"/>
    </row>
    <row r="399" spans="5:5" ht="15.75" x14ac:dyDescent="0.25">
      <c r="E399" s="62"/>
    </row>
    <row r="400" spans="5:5" ht="15.75" x14ac:dyDescent="0.25">
      <c r="E400" s="62"/>
    </row>
    <row r="401" spans="5:5" ht="15.75" x14ac:dyDescent="0.25">
      <c r="E401" s="62"/>
    </row>
    <row r="402" spans="5:5" ht="15.75" x14ac:dyDescent="0.25">
      <c r="E402" s="62"/>
    </row>
    <row r="403" spans="5:5" ht="15.75" x14ac:dyDescent="0.25">
      <c r="E403" s="62"/>
    </row>
    <row r="404" spans="5:5" ht="15.75" x14ac:dyDescent="0.25">
      <c r="E404" s="62"/>
    </row>
    <row r="405" spans="5:5" ht="15.75" x14ac:dyDescent="0.25">
      <c r="E405" s="62"/>
    </row>
    <row r="406" spans="5:5" ht="15.75" x14ac:dyDescent="0.25">
      <c r="E406" s="62"/>
    </row>
    <row r="407" spans="5:5" ht="15.75" x14ac:dyDescent="0.25">
      <c r="E407" s="62"/>
    </row>
    <row r="408" spans="5:5" ht="15.75" x14ac:dyDescent="0.25">
      <c r="E408" s="62"/>
    </row>
    <row r="409" spans="5:5" ht="15.75" x14ac:dyDescent="0.25">
      <c r="E409" s="62"/>
    </row>
    <row r="410" spans="5:5" ht="15.75" x14ac:dyDescent="0.25">
      <c r="E410" s="62"/>
    </row>
    <row r="411" spans="5:5" ht="15.75" x14ac:dyDescent="0.25">
      <c r="E411" s="62"/>
    </row>
    <row r="412" spans="5:5" ht="15.75" x14ac:dyDescent="0.25">
      <c r="E412" s="62"/>
    </row>
    <row r="413" spans="5:5" ht="15.75" x14ac:dyDescent="0.25">
      <c r="E413" s="62"/>
    </row>
    <row r="414" spans="5:5" ht="15.75" x14ac:dyDescent="0.25">
      <c r="E414" s="62"/>
    </row>
    <row r="415" spans="5:5" ht="15.75" x14ac:dyDescent="0.25">
      <c r="E415" s="62"/>
    </row>
    <row r="416" spans="5:5" ht="15.75" x14ac:dyDescent="0.25">
      <c r="E416" s="62"/>
    </row>
    <row r="417" spans="5:5" ht="15.75" x14ac:dyDescent="0.25">
      <c r="E417" s="62"/>
    </row>
    <row r="418" spans="5:5" ht="15.75" x14ac:dyDescent="0.25">
      <c r="E418" s="62"/>
    </row>
    <row r="419" spans="5:5" ht="15.75" x14ac:dyDescent="0.25">
      <c r="E419" s="62"/>
    </row>
    <row r="420" spans="5:5" ht="15.75" x14ac:dyDescent="0.25">
      <c r="E420" s="62"/>
    </row>
    <row r="421" spans="5:5" ht="15.75" x14ac:dyDescent="0.25">
      <c r="E421" s="62"/>
    </row>
    <row r="422" spans="5:5" ht="15.75" x14ac:dyDescent="0.25">
      <c r="E422" s="62"/>
    </row>
    <row r="423" spans="5:5" ht="15.75" x14ac:dyDescent="0.25">
      <c r="E423" s="62"/>
    </row>
    <row r="424" spans="5:5" ht="15.75" x14ac:dyDescent="0.25">
      <c r="E424" s="62"/>
    </row>
    <row r="425" spans="5:5" ht="15.75" x14ac:dyDescent="0.25">
      <c r="E425" s="62"/>
    </row>
    <row r="426" spans="5:5" ht="15.75" x14ac:dyDescent="0.25">
      <c r="E426" s="62"/>
    </row>
    <row r="427" spans="5:5" ht="15.75" x14ac:dyDescent="0.25">
      <c r="E427" s="62"/>
    </row>
    <row r="428" spans="5:5" ht="15.75" x14ac:dyDescent="0.25">
      <c r="E428" s="62"/>
    </row>
    <row r="429" spans="5:5" ht="15.75" x14ac:dyDescent="0.25">
      <c r="E429" s="62"/>
    </row>
    <row r="430" spans="5:5" ht="15.75" x14ac:dyDescent="0.25">
      <c r="E430" s="62"/>
    </row>
    <row r="431" spans="5:5" ht="15.75" x14ac:dyDescent="0.25">
      <c r="E431" s="62"/>
    </row>
    <row r="432" spans="5:5" ht="15.75" x14ac:dyDescent="0.25">
      <c r="E432" s="62"/>
    </row>
    <row r="433" spans="5:5" ht="15.75" x14ac:dyDescent="0.25">
      <c r="E433" s="62"/>
    </row>
    <row r="434" spans="5:5" ht="15.75" x14ac:dyDescent="0.25">
      <c r="E434" s="62"/>
    </row>
    <row r="435" spans="5:5" ht="15.75" x14ac:dyDescent="0.25">
      <c r="E435" s="62"/>
    </row>
    <row r="436" spans="5:5" ht="15.75" x14ac:dyDescent="0.25">
      <c r="E436" s="62"/>
    </row>
    <row r="437" spans="5:5" ht="15.75" x14ac:dyDescent="0.25">
      <c r="E437" s="62"/>
    </row>
    <row r="438" spans="5:5" ht="15.75" x14ac:dyDescent="0.25">
      <c r="E438" s="62"/>
    </row>
    <row r="439" spans="5:5" ht="15.75" x14ac:dyDescent="0.25">
      <c r="E439" s="62"/>
    </row>
    <row r="440" spans="5:5" ht="15.75" x14ac:dyDescent="0.25">
      <c r="E440" s="62"/>
    </row>
    <row r="441" spans="5:5" ht="15.75" x14ac:dyDescent="0.25">
      <c r="E441" s="62"/>
    </row>
    <row r="442" spans="5:5" ht="15.75" x14ac:dyDescent="0.25">
      <c r="E442" s="62"/>
    </row>
    <row r="443" spans="5:5" ht="15.75" x14ac:dyDescent="0.25">
      <c r="E443" s="62"/>
    </row>
    <row r="444" spans="5:5" ht="15.75" x14ac:dyDescent="0.25">
      <c r="E444" s="62"/>
    </row>
    <row r="445" spans="5:5" ht="15.75" x14ac:dyDescent="0.25">
      <c r="E445" s="62"/>
    </row>
    <row r="446" spans="5:5" ht="15.75" x14ac:dyDescent="0.25">
      <c r="E446" s="62"/>
    </row>
    <row r="447" spans="5:5" ht="15.75" x14ac:dyDescent="0.25">
      <c r="E447" s="62"/>
    </row>
    <row r="448" spans="5:5" ht="15.75" x14ac:dyDescent="0.25">
      <c r="E448" s="62"/>
    </row>
    <row r="449" spans="5:5" ht="15.75" x14ac:dyDescent="0.25">
      <c r="E449" s="62"/>
    </row>
    <row r="450" spans="5:5" ht="15.75" x14ac:dyDescent="0.25">
      <c r="E450" s="62"/>
    </row>
    <row r="451" spans="5:5" ht="15.75" x14ac:dyDescent="0.25">
      <c r="E451" s="62"/>
    </row>
    <row r="452" spans="5:5" ht="15.75" x14ac:dyDescent="0.25">
      <c r="E452" s="62"/>
    </row>
    <row r="453" spans="5:5" ht="15.75" x14ac:dyDescent="0.25">
      <c r="E453" s="62"/>
    </row>
    <row r="454" spans="5:5" ht="15.75" x14ac:dyDescent="0.25">
      <c r="E454" s="62"/>
    </row>
    <row r="455" spans="5:5" ht="15.75" x14ac:dyDescent="0.25">
      <c r="E455" s="62"/>
    </row>
    <row r="456" spans="5:5" ht="15.75" x14ac:dyDescent="0.25">
      <c r="E456" s="62"/>
    </row>
    <row r="457" spans="5:5" ht="15.75" x14ac:dyDescent="0.25">
      <c r="E457" s="62"/>
    </row>
    <row r="458" spans="5:5" ht="15.75" x14ac:dyDescent="0.25">
      <c r="E458" s="62"/>
    </row>
    <row r="459" spans="5:5" ht="15.75" x14ac:dyDescent="0.25">
      <c r="E459" s="62"/>
    </row>
    <row r="460" spans="5:5" ht="15.75" x14ac:dyDescent="0.25">
      <c r="E460" s="62"/>
    </row>
    <row r="461" spans="5:5" ht="15.75" x14ac:dyDescent="0.25">
      <c r="E461" s="62"/>
    </row>
    <row r="462" spans="5:5" ht="15.75" x14ac:dyDescent="0.25">
      <c r="E462" s="62"/>
    </row>
    <row r="463" spans="5:5" ht="15.75" x14ac:dyDescent="0.25">
      <c r="E463" s="62"/>
    </row>
    <row r="464" spans="5:5" ht="15.75" x14ac:dyDescent="0.25">
      <c r="E464" s="62"/>
    </row>
    <row r="465" spans="5:5" ht="15.75" x14ac:dyDescent="0.25">
      <c r="E465" s="62"/>
    </row>
    <row r="466" spans="5:5" ht="15.75" x14ac:dyDescent="0.25">
      <c r="E466" s="62"/>
    </row>
    <row r="467" spans="5:5" ht="15.75" x14ac:dyDescent="0.25">
      <c r="E467" s="62"/>
    </row>
    <row r="468" spans="5:5" ht="15.75" x14ac:dyDescent="0.25">
      <c r="E468" s="62"/>
    </row>
    <row r="469" spans="5:5" ht="15.75" x14ac:dyDescent="0.25">
      <c r="E469" s="62"/>
    </row>
    <row r="470" spans="5:5" ht="15.75" x14ac:dyDescent="0.25">
      <c r="E470" s="62"/>
    </row>
    <row r="471" spans="5:5" ht="15.75" x14ac:dyDescent="0.25">
      <c r="E471" s="62"/>
    </row>
    <row r="472" spans="5:5" ht="15.75" x14ac:dyDescent="0.25">
      <c r="E472" s="62"/>
    </row>
    <row r="473" spans="5:5" ht="15.75" x14ac:dyDescent="0.25">
      <c r="E473" s="62"/>
    </row>
    <row r="474" spans="5:5" ht="15.75" x14ac:dyDescent="0.25">
      <c r="E474" s="62"/>
    </row>
    <row r="475" spans="5:5" ht="15.75" x14ac:dyDescent="0.25">
      <c r="E475" s="62"/>
    </row>
    <row r="476" spans="5:5" ht="15.75" x14ac:dyDescent="0.25">
      <c r="E476" s="62"/>
    </row>
    <row r="477" spans="5:5" ht="15.75" x14ac:dyDescent="0.25">
      <c r="E477" s="62"/>
    </row>
    <row r="478" spans="5:5" ht="15.75" x14ac:dyDescent="0.25">
      <c r="E478" s="62"/>
    </row>
    <row r="479" spans="5:5" ht="15.75" x14ac:dyDescent="0.25">
      <c r="E479" s="62"/>
    </row>
    <row r="480" spans="5:5" ht="15.75" x14ac:dyDescent="0.25">
      <c r="E480" s="62"/>
    </row>
    <row r="481" spans="5:5" ht="15.75" x14ac:dyDescent="0.25">
      <c r="E481" s="62"/>
    </row>
    <row r="482" spans="5:5" ht="15.75" x14ac:dyDescent="0.25">
      <c r="E482" s="62"/>
    </row>
    <row r="483" spans="5:5" ht="15.75" x14ac:dyDescent="0.25">
      <c r="E483" s="62"/>
    </row>
    <row r="484" spans="5:5" ht="15.75" x14ac:dyDescent="0.25">
      <c r="E484" s="62"/>
    </row>
    <row r="485" spans="5:5" ht="15.75" x14ac:dyDescent="0.25">
      <c r="E485" s="62"/>
    </row>
    <row r="486" spans="5:5" ht="15.75" x14ac:dyDescent="0.25">
      <c r="E486" s="62"/>
    </row>
    <row r="487" spans="5:5" ht="15.75" x14ac:dyDescent="0.25">
      <c r="E487" s="62"/>
    </row>
    <row r="488" spans="5:5" ht="15.75" x14ac:dyDescent="0.25">
      <c r="E488" s="62"/>
    </row>
    <row r="489" spans="5:5" ht="15.75" x14ac:dyDescent="0.25">
      <c r="E489" s="62"/>
    </row>
    <row r="490" spans="5:5" ht="15.75" x14ac:dyDescent="0.25">
      <c r="E490" s="62"/>
    </row>
    <row r="491" spans="5:5" ht="15.75" x14ac:dyDescent="0.25">
      <c r="E491" s="62"/>
    </row>
    <row r="492" spans="5:5" ht="15.75" x14ac:dyDescent="0.25">
      <c r="E492" s="62"/>
    </row>
    <row r="493" spans="5:5" ht="15.75" x14ac:dyDescent="0.25">
      <c r="E493" s="62"/>
    </row>
    <row r="494" spans="5:5" ht="15.75" x14ac:dyDescent="0.25">
      <c r="E494" s="62"/>
    </row>
    <row r="495" spans="5:5" ht="15.75" x14ac:dyDescent="0.25">
      <c r="E495" s="62"/>
    </row>
    <row r="496" spans="5:5" ht="15.75" x14ac:dyDescent="0.25">
      <c r="E496" s="62"/>
    </row>
    <row r="497" spans="5:5" ht="15.75" x14ac:dyDescent="0.25">
      <c r="E497" s="62"/>
    </row>
    <row r="498" spans="5:5" ht="15.75" x14ac:dyDescent="0.25">
      <c r="E498" s="62"/>
    </row>
    <row r="499" spans="5:5" ht="15.75" x14ac:dyDescent="0.25">
      <c r="E499" s="62"/>
    </row>
    <row r="500" spans="5:5" ht="15.75" x14ac:dyDescent="0.25">
      <c r="E500" s="62"/>
    </row>
    <row r="501" spans="5:5" ht="15.75" x14ac:dyDescent="0.25">
      <c r="E501" s="62"/>
    </row>
    <row r="502" spans="5:5" ht="15.75" x14ac:dyDescent="0.25">
      <c r="E502" s="62"/>
    </row>
    <row r="503" spans="5:5" ht="15.75" x14ac:dyDescent="0.25">
      <c r="E503" s="62"/>
    </row>
    <row r="504" spans="5:5" ht="15.75" x14ac:dyDescent="0.25">
      <c r="E504" s="62"/>
    </row>
    <row r="505" spans="5:5" ht="15.75" x14ac:dyDescent="0.25">
      <c r="E505" s="62"/>
    </row>
    <row r="506" spans="5:5" ht="15.75" x14ac:dyDescent="0.25">
      <c r="E506" s="62"/>
    </row>
    <row r="507" spans="5:5" ht="15.75" x14ac:dyDescent="0.25">
      <c r="E507" s="62"/>
    </row>
    <row r="508" spans="5:5" ht="15.75" x14ac:dyDescent="0.25">
      <c r="E508" s="62"/>
    </row>
    <row r="509" spans="5:5" ht="15.75" x14ac:dyDescent="0.25">
      <c r="E509" s="62"/>
    </row>
    <row r="510" spans="5:5" ht="15.75" x14ac:dyDescent="0.25">
      <c r="E510" s="62"/>
    </row>
    <row r="511" spans="5:5" ht="15.75" x14ac:dyDescent="0.25">
      <c r="E511" s="62"/>
    </row>
    <row r="512" spans="5:5" ht="15.75" x14ac:dyDescent="0.25">
      <c r="E512" s="62"/>
    </row>
    <row r="513" spans="5:5" ht="15.75" x14ac:dyDescent="0.25">
      <c r="E513" s="62"/>
    </row>
    <row r="514" spans="5:5" ht="15.75" x14ac:dyDescent="0.25">
      <c r="E514" s="62"/>
    </row>
    <row r="515" spans="5:5" ht="15.75" x14ac:dyDescent="0.25">
      <c r="E515" s="62"/>
    </row>
    <row r="516" spans="5:5" ht="15.75" x14ac:dyDescent="0.25">
      <c r="E516" s="62"/>
    </row>
    <row r="517" spans="5:5" ht="15.75" x14ac:dyDescent="0.25">
      <c r="E517" s="62"/>
    </row>
    <row r="518" spans="5:5" ht="15.75" x14ac:dyDescent="0.25">
      <c r="E518" s="62"/>
    </row>
    <row r="519" spans="5:5" ht="15.75" x14ac:dyDescent="0.25">
      <c r="E519" s="62"/>
    </row>
    <row r="520" spans="5:5" ht="15.75" x14ac:dyDescent="0.25">
      <c r="E520" s="62"/>
    </row>
    <row r="521" spans="5:5" ht="15.75" x14ac:dyDescent="0.25">
      <c r="E521" s="62"/>
    </row>
    <row r="522" spans="5:5" ht="15.75" x14ac:dyDescent="0.25">
      <c r="E522" s="62"/>
    </row>
    <row r="523" spans="5:5" ht="15.75" x14ac:dyDescent="0.25">
      <c r="E523" s="62"/>
    </row>
    <row r="524" spans="5:5" ht="15.75" x14ac:dyDescent="0.25">
      <c r="E524" s="62"/>
    </row>
    <row r="525" spans="5:5" ht="15.75" x14ac:dyDescent="0.25">
      <c r="E525" s="62"/>
    </row>
    <row r="526" spans="5:5" ht="15.75" x14ac:dyDescent="0.25">
      <c r="E526" s="62"/>
    </row>
    <row r="527" spans="5:5" ht="15.75" x14ac:dyDescent="0.25">
      <c r="E527" s="62"/>
    </row>
    <row r="528" spans="5:5" ht="15.75" x14ac:dyDescent="0.25">
      <c r="E528" s="62"/>
    </row>
    <row r="529" spans="5:5" ht="15.75" x14ac:dyDescent="0.25">
      <c r="E529" s="62"/>
    </row>
    <row r="530" spans="5:5" ht="15.75" x14ac:dyDescent="0.25">
      <c r="E530" s="62"/>
    </row>
    <row r="531" spans="5:5" ht="15.75" x14ac:dyDescent="0.25">
      <c r="E531" s="62"/>
    </row>
    <row r="532" spans="5:5" ht="15.75" x14ac:dyDescent="0.25">
      <c r="E532" s="62"/>
    </row>
    <row r="533" spans="5:5" ht="15.75" x14ac:dyDescent="0.25">
      <c r="E533" s="62"/>
    </row>
    <row r="534" spans="5:5" ht="15.75" x14ac:dyDescent="0.25">
      <c r="E534" s="62"/>
    </row>
    <row r="535" spans="5:5" ht="15.75" x14ac:dyDescent="0.25">
      <c r="E535" s="62"/>
    </row>
    <row r="536" spans="5:5" ht="15.75" x14ac:dyDescent="0.25">
      <c r="E536" s="62"/>
    </row>
    <row r="537" spans="5:5" ht="15.75" x14ac:dyDescent="0.25">
      <c r="E537" s="62"/>
    </row>
    <row r="538" spans="5:5" ht="15.75" x14ac:dyDescent="0.25">
      <c r="E538" s="62"/>
    </row>
    <row r="539" spans="5:5" ht="15.75" x14ac:dyDescent="0.25">
      <c r="E539" s="62"/>
    </row>
    <row r="540" spans="5:5" ht="15.75" x14ac:dyDescent="0.25">
      <c r="E540" s="62"/>
    </row>
    <row r="541" spans="5:5" ht="15.75" x14ac:dyDescent="0.25">
      <c r="E541" s="62"/>
    </row>
    <row r="542" spans="5:5" ht="15.75" x14ac:dyDescent="0.25">
      <c r="E542" s="62"/>
    </row>
    <row r="543" spans="5:5" ht="15.75" x14ac:dyDescent="0.25">
      <c r="E543" s="62"/>
    </row>
    <row r="544" spans="5:5" ht="15.75" x14ac:dyDescent="0.25">
      <c r="E544" s="62"/>
    </row>
    <row r="545" spans="5:5" ht="15.75" x14ac:dyDescent="0.25">
      <c r="E545" s="62"/>
    </row>
    <row r="546" spans="5:5" ht="15.75" x14ac:dyDescent="0.25">
      <c r="E546" s="62"/>
    </row>
    <row r="547" spans="5:5" ht="15.75" x14ac:dyDescent="0.25">
      <c r="E547" s="62"/>
    </row>
    <row r="548" spans="5:5" ht="15.75" x14ac:dyDescent="0.25">
      <c r="E548" s="62"/>
    </row>
    <row r="549" spans="5:5" ht="15.75" x14ac:dyDescent="0.25">
      <c r="E549" s="62"/>
    </row>
    <row r="550" spans="5:5" ht="15.75" x14ac:dyDescent="0.25">
      <c r="E550" s="62"/>
    </row>
    <row r="551" spans="5:5" ht="15.75" x14ac:dyDescent="0.25">
      <c r="E551" s="62"/>
    </row>
    <row r="552" spans="5:5" ht="15.75" x14ac:dyDescent="0.25">
      <c r="E552" s="62"/>
    </row>
    <row r="553" spans="5:5" ht="15.75" x14ac:dyDescent="0.25">
      <c r="E553" s="62"/>
    </row>
    <row r="554" spans="5:5" ht="15.75" x14ac:dyDescent="0.25">
      <c r="E554" s="62"/>
    </row>
    <row r="555" spans="5:5" ht="15.75" x14ac:dyDescent="0.25">
      <c r="E555" s="62"/>
    </row>
    <row r="556" spans="5:5" ht="15.75" x14ac:dyDescent="0.25">
      <c r="E556" s="62"/>
    </row>
    <row r="557" spans="5:5" ht="15.75" x14ac:dyDescent="0.25">
      <c r="E557" s="62"/>
    </row>
    <row r="558" spans="5:5" ht="15.75" x14ac:dyDescent="0.25">
      <c r="E558" s="62"/>
    </row>
    <row r="559" spans="5:5" ht="15.75" x14ac:dyDescent="0.25">
      <c r="E559" s="62"/>
    </row>
    <row r="560" spans="5:5" ht="15.75" x14ac:dyDescent="0.25">
      <c r="E560" s="62"/>
    </row>
    <row r="561" spans="5:5" ht="15.75" x14ac:dyDescent="0.25">
      <c r="E561" s="62"/>
    </row>
    <row r="562" spans="5:5" ht="15.75" x14ac:dyDescent="0.25">
      <c r="E562" s="62"/>
    </row>
    <row r="563" spans="5:5" ht="15.75" x14ac:dyDescent="0.25">
      <c r="E563" s="62"/>
    </row>
    <row r="564" spans="5:5" ht="15.75" x14ac:dyDescent="0.25">
      <c r="E564" s="62"/>
    </row>
    <row r="565" spans="5:5" ht="15.75" x14ac:dyDescent="0.25">
      <c r="E565" s="62"/>
    </row>
    <row r="566" spans="5:5" ht="15.75" x14ac:dyDescent="0.25">
      <c r="E566" s="62"/>
    </row>
    <row r="567" spans="5:5" ht="15.75" x14ac:dyDescent="0.25">
      <c r="E567" s="62"/>
    </row>
    <row r="568" spans="5:5" ht="15.75" x14ac:dyDescent="0.25">
      <c r="E568" s="62"/>
    </row>
    <row r="569" spans="5:5" ht="15.75" x14ac:dyDescent="0.25">
      <c r="E569" s="62"/>
    </row>
    <row r="570" spans="5:5" ht="15.75" x14ac:dyDescent="0.25">
      <c r="E570" s="62"/>
    </row>
    <row r="571" spans="5:5" ht="15.75" x14ac:dyDescent="0.25">
      <c r="E571" s="62"/>
    </row>
    <row r="572" spans="5:5" ht="15.75" x14ac:dyDescent="0.25">
      <c r="E572" s="62"/>
    </row>
    <row r="573" spans="5:5" ht="15.75" x14ac:dyDescent="0.25">
      <c r="E573" s="62"/>
    </row>
    <row r="574" spans="5:5" ht="15.75" x14ac:dyDescent="0.25">
      <c r="E574" s="62"/>
    </row>
    <row r="575" spans="5:5" ht="15.75" x14ac:dyDescent="0.25">
      <c r="E575" s="62"/>
    </row>
    <row r="576" spans="5:5" ht="15.75" x14ac:dyDescent="0.25">
      <c r="E576" s="62"/>
    </row>
    <row r="577" spans="5:5" ht="15.75" x14ac:dyDescent="0.25">
      <c r="E577" s="62"/>
    </row>
    <row r="578" spans="5:5" ht="15.75" x14ac:dyDescent="0.25">
      <c r="E578" s="62"/>
    </row>
    <row r="579" spans="5:5" ht="15.75" x14ac:dyDescent="0.25">
      <c r="E579" s="62"/>
    </row>
    <row r="580" spans="5:5" ht="15.75" x14ac:dyDescent="0.25">
      <c r="E580" s="62"/>
    </row>
    <row r="581" spans="5:5" ht="15.75" x14ac:dyDescent="0.25">
      <c r="E581" s="62"/>
    </row>
    <row r="582" spans="5:5" ht="15.75" x14ac:dyDescent="0.25">
      <c r="E582" s="62"/>
    </row>
    <row r="583" spans="5:5" ht="15.75" x14ac:dyDescent="0.25">
      <c r="E583" s="62"/>
    </row>
    <row r="584" spans="5:5" ht="15.75" x14ac:dyDescent="0.25">
      <c r="E584" s="62"/>
    </row>
    <row r="585" spans="5:5" ht="15.75" x14ac:dyDescent="0.25">
      <c r="E585" s="62"/>
    </row>
    <row r="586" spans="5:5" ht="15.75" x14ac:dyDescent="0.25">
      <c r="E586" s="62"/>
    </row>
    <row r="587" spans="5:5" ht="15.75" x14ac:dyDescent="0.25">
      <c r="E587" s="62"/>
    </row>
    <row r="588" spans="5:5" ht="15.75" x14ac:dyDescent="0.25">
      <c r="E588" s="62"/>
    </row>
    <row r="589" spans="5:5" ht="15.75" x14ac:dyDescent="0.25">
      <c r="E589" s="62"/>
    </row>
    <row r="590" spans="5:5" ht="15.75" x14ac:dyDescent="0.25">
      <c r="E590" s="62"/>
    </row>
    <row r="591" spans="5:5" ht="15.75" x14ac:dyDescent="0.25">
      <c r="E591" s="62"/>
    </row>
    <row r="592" spans="5:5" ht="15.75" x14ac:dyDescent="0.25">
      <c r="E592" s="62"/>
    </row>
    <row r="593" spans="5:5" ht="15.75" x14ac:dyDescent="0.25">
      <c r="E593" s="62"/>
    </row>
    <row r="594" spans="5:5" ht="15.75" x14ac:dyDescent="0.25">
      <c r="E594" s="62"/>
    </row>
    <row r="595" spans="5:5" ht="15.75" x14ac:dyDescent="0.25">
      <c r="E595" s="62"/>
    </row>
    <row r="596" spans="5:5" ht="15.75" x14ac:dyDescent="0.25">
      <c r="E596" s="62"/>
    </row>
    <row r="597" spans="5:5" ht="15.75" x14ac:dyDescent="0.25">
      <c r="E597" s="62"/>
    </row>
    <row r="598" spans="5:5" ht="15.75" x14ac:dyDescent="0.25">
      <c r="E598" s="62"/>
    </row>
    <row r="599" spans="5:5" ht="15.75" x14ac:dyDescent="0.25">
      <c r="E599" s="62"/>
    </row>
    <row r="600" spans="5:5" ht="15.75" x14ac:dyDescent="0.25">
      <c r="E600" s="62"/>
    </row>
    <row r="601" spans="5:5" ht="15.75" x14ac:dyDescent="0.25">
      <c r="E601" s="62"/>
    </row>
    <row r="602" spans="5:5" ht="15.75" x14ac:dyDescent="0.25">
      <c r="E602" s="62"/>
    </row>
    <row r="603" spans="5:5" ht="15.75" x14ac:dyDescent="0.25">
      <c r="E603" s="62"/>
    </row>
    <row r="604" spans="5:5" ht="15.75" x14ac:dyDescent="0.25">
      <c r="E604" s="62"/>
    </row>
    <row r="605" spans="5:5" ht="15.75" x14ac:dyDescent="0.25">
      <c r="E605" s="62"/>
    </row>
    <row r="606" spans="5:5" ht="15.75" x14ac:dyDescent="0.25">
      <c r="E606" s="62"/>
    </row>
    <row r="607" spans="5:5" ht="15.75" x14ac:dyDescent="0.25">
      <c r="E607" s="62"/>
    </row>
    <row r="608" spans="5:5" ht="15.75" x14ac:dyDescent="0.25">
      <c r="E608" s="62"/>
    </row>
    <row r="609" spans="5:5" ht="15.75" x14ac:dyDescent="0.25">
      <c r="E609" s="62"/>
    </row>
    <row r="610" spans="5:5" ht="15.75" x14ac:dyDescent="0.25">
      <c r="E610" s="62"/>
    </row>
    <row r="611" spans="5:5" ht="15.75" x14ac:dyDescent="0.25">
      <c r="E611" s="62"/>
    </row>
    <row r="612" spans="5:5" ht="15.75" x14ac:dyDescent="0.25">
      <c r="E612" s="62"/>
    </row>
    <row r="613" spans="5:5" ht="15.75" x14ac:dyDescent="0.25">
      <c r="E613" s="62"/>
    </row>
    <row r="614" spans="5:5" ht="15.75" x14ac:dyDescent="0.25">
      <c r="E614" s="62"/>
    </row>
    <row r="615" spans="5:5" ht="15.75" x14ac:dyDescent="0.25">
      <c r="E615" s="62"/>
    </row>
    <row r="616" spans="5:5" ht="15.75" x14ac:dyDescent="0.25">
      <c r="E616" s="62"/>
    </row>
    <row r="617" spans="5:5" ht="15.75" x14ac:dyDescent="0.25">
      <c r="E617" s="62"/>
    </row>
    <row r="618" spans="5:5" ht="15.75" x14ac:dyDescent="0.25">
      <c r="E618" s="62"/>
    </row>
    <row r="619" spans="5:5" ht="15.75" x14ac:dyDescent="0.25">
      <c r="E619" s="62"/>
    </row>
    <row r="620" spans="5:5" ht="15.75" x14ac:dyDescent="0.25">
      <c r="E620" s="62"/>
    </row>
    <row r="621" spans="5:5" ht="15.75" x14ac:dyDescent="0.25">
      <c r="E621" s="62"/>
    </row>
    <row r="622" spans="5:5" ht="15.75" x14ac:dyDescent="0.25">
      <c r="E622" s="62"/>
    </row>
    <row r="623" spans="5:5" ht="15.75" x14ac:dyDescent="0.25">
      <c r="E623" s="62"/>
    </row>
    <row r="624" spans="5:5" ht="15.75" x14ac:dyDescent="0.25">
      <c r="E624" s="62"/>
    </row>
    <row r="625" spans="5:5" ht="15.75" x14ac:dyDescent="0.25">
      <c r="E625" s="62"/>
    </row>
    <row r="626" spans="5:5" ht="15.75" x14ac:dyDescent="0.25">
      <c r="E626" s="62"/>
    </row>
    <row r="627" spans="5:5" ht="15.75" x14ac:dyDescent="0.25">
      <c r="E627" s="62"/>
    </row>
    <row r="628" spans="5:5" ht="15.75" x14ac:dyDescent="0.25">
      <c r="E628" s="62"/>
    </row>
    <row r="629" spans="5:5" ht="15.75" x14ac:dyDescent="0.25">
      <c r="E629" s="62"/>
    </row>
    <row r="630" spans="5:5" ht="15.75" x14ac:dyDescent="0.25">
      <c r="E630" s="62"/>
    </row>
    <row r="631" spans="5:5" ht="15.75" x14ac:dyDescent="0.25">
      <c r="E631" s="62"/>
    </row>
    <row r="632" spans="5:5" ht="15.75" x14ac:dyDescent="0.25">
      <c r="E632" s="62"/>
    </row>
    <row r="633" spans="5:5" ht="15.75" x14ac:dyDescent="0.25">
      <c r="E633" s="62"/>
    </row>
    <row r="634" spans="5:5" ht="15.75" x14ac:dyDescent="0.25">
      <c r="E634" s="62"/>
    </row>
    <row r="635" spans="5:5" ht="15.75" x14ac:dyDescent="0.25">
      <c r="E635" s="62"/>
    </row>
    <row r="636" spans="5:5" ht="15.75" x14ac:dyDescent="0.25">
      <c r="E636" s="62"/>
    </row>
    <row r="637" spans="5:5" ht="15.75" x14ac:dyDescent="0.25">
      <c r="E637" s="62"/>
    </row>
    <row r="638" spans="5:5" ht="15.75" x14ac:dyDescent="0.25">
      <c r="E638" s="62"/>
    </row>
    <row r="639" spans="5:5" ht="15.75" x14ac:dyDescent="0.25">
      <c r="E639" s="62"/>
    </row>
    <row r="640" spans="5:5" ht="15.75" x14ac:dyDescent="0.25">
      <c r="E640" s="62"/>
    </row>
    <row r="641" spans="5:5" ht="15.75" x14ac:dyDescent="0.25">
      <c r="E641" s="62"/>
    </row>
    <row r="642" spans="5:5" ht="15.75" x14ac:dyDescent="0.25">
      <c r="E642" s="62"/>
    </row>
    <row r="643" spans="5:5" ht="15.75" x14ac:dyDescent="0.25">
      <c r="E643" s="62"/>
    </row>
    <row r="644" spans="5:5" ht="15.75" x14ac:dyDescent="0.25">
      <c r="E644" s="62"/>
    </row>
    <row r="645" spans="5:5" ht="15.75" x14ac:dyDescent="0.25">
      <c r="E645" s="62"/>
    </row>
    <row r="646" spans="5:5" ht="15.75" x14ac:dyDescent="0.25">
      <c r="E646" s="62"/>
    </row>
    <row r="647" spans="5:5" ht="15.75" x14ac:dyDescent="0.25">
      <c r="E647" s="62"/>
    </row>
    <row r="648" spans="5:5" ht="15.75" x14ac:dyDescent="0.25">
      <c r="E648" s="62"/>
    </row>
    <row r="649" spans="5:5" ht="15.75" x14ac:dyDescent="0.25">
      <c r="E649" s="62"/>
    </row>
    <row r="650" spans="5:5" ht="15.75" x14ac:dyDescent="0.25">
      <c r="E650" s="62"/>
    </row>
    <row r="651" spans="5:5" ht="15.75" x14ac:dyDescent="0.25">
      <c r="E651" s="62"/>
    </row>
    <row r="652" spans="5:5" ht="15.75" x14ac:dyDescent="0.25">
      <c r="E652" s="62"/>
    </row>
    <row r="653" spans="5:5" ht="15.75" x14ac:dyDescent="0.25">
      <c r="E653" s="62"/>
    </row>
    <row r="654" spans="5:5" ht="15.75" x14ac:dyDescent="0.25">
      <c r="E654" s="62"/>
    </row>
    <row r="655" spans="5:5" ht="15.75" x14ac:dyDescent="0.25">
      <c r="E655" s="62"/>
    </row>
    <row r="656" spans="5:5" ht="15.75" x14ac:dyDescent="0.25">
      <c r="E656" s="62"/>
    </row>
    <row r="657" spans="5:5" ht="15.75" x14ac:dyDescent="0.25">
      <c r="E657" s="62"/>
    </row>
    <row r="658" spans="5:5" ht="15.75" x14ac:dyDescent="0.25">
      <c r="E658" s="62"/>
    </row>
    <row r="659" spans="5:5" ht="15.75" x14ac:dyDescent="0.25">
      <c r="E659" s="62"/>
    </row>
    <row r="660" spans="5:5" ht="15.75" x14ac:dyDescent="0.25">
      <c r="E660" s="62"/>
    </row>
    <row r="661" spans="5:5" ht="15.75" x14ac:dyDescent="0.25">
      <c r="E661" s="62"/>
    </row>
    <row r="662" spans="5:5" ht="15.75" x14ac:dyDescent="0.25">
      <c r="E662" s="62"/>
    </row>
    <row r="663" spans="5:5" ht="15.75" x14ac:dyDescent="0.25">
      <c r="E663" s="62"/>
    </row>
    <row r="664" spans="5:5" ht="15.75" x14ac:dyDescent="0.25">
      <c r="E664" s="62"/>
    </row>
    <row r="665" spans="5:5" ht="15.75" x14ac:dyDescent="0.25">
      <c r="E665" s="62"/>
    </row>
    <row r="666" spans="5:5" ht="15.75" x14ac:dyDescent="0.25">
      <c r="E666" s="62"/>
    </row>
    <row r="667" spans="5:5" ht="15.75" x14ac:dyDescent="0.25">
      <c r="E667" s="62"/>
    </row>
    <row r="668" spans="5:5" ht="15.75" x14ac:dyDescent="0.25">
      <c r="E668" s="62"/>
    </row>
    <row r="669" spans="5:5" ht="15.75" x14ac:dyDescent="0.25">
      <c r="E669" s="62"/>
    </row>
    <row r="670" spans="5:5" ht="15.75" x14ac:dyDescent="0.25">
      <c r="E670" s="62"/>
    </row>
    <row r="671" spans="5:5" ht="15.75" x14ac:dyDescent="0.25">
      <c r="E671" s="62"/>
    </row>
    <row r="672" spans="5:5" ht="15.75" x14ac:dyDescent="0.25">
      <c r="E672" s="62"/>
    </row>
    <row r="673" spans="5:5" ht="15.75" x14ac:dyDescent="0.25">
      <c r="E673" s="62"/>
    </row>
    <row r="674" spans="5:5" ht="15.75" x14ac:dyDescent="0.25">
      <c r="E674" s="62"/>
    </row>
    <row r="675" spans="5:5" ht="15.75" x14ac:dyDescent="0.25">
      <c r="E675" s="62"/>
    </row>
    <row r="676" spans="5:5" ht="15.75" x14ac:dyDescent="0.25">
      <c r="E676" s="62"/>
    </row>
    <row r="677" spans="5:5" ht="15.75" x14ac:dyDescent="0.25">
      <c r="E677" s="62"/>
    </row>
    <row r="678" spans="5:5" ht="15.75" x14ac:dyDescent="0.25">
      <c r="E678" s="62"/>
    </row>
    <row r="679" spans="5:5" ht="15.75" x14ac:dyDescent="0.25">
      <c r="E679" s="62"/>
    </row>
    <row r="680" spans="5:5" ht="15.75" x14ac:dyDescent="0.25">
      <c r="E680" s="62"/>
    </row>
    <row r="681" spans="5:5" ht="15.75" x14ac:dyDescent="0.25">
      <c r="E681" s="62"/>
    </row>
    <row r="682" spans="5:5" ht="15.75" x14ac:dyDescent="0.25">
      <c r="E682" s="62"/>
    </row>
    <row r="683" spans="5:5" ht="15.75" x14ac:dyDescent="0.25">
      <c r="E683" s="62"/>
    </row>
    <row r="684" spans="5:5" ht="15.75" x14ac:dyDescent="0.25">
      <c r="E684" s="62"/>
    </row>
    <row r="685" spans="5:5" ht="15.75" x14ac:dyDescent="0.25">
      <c r="E685" s="62"/>
    </row>
    <row r="686" spans="5:5" ht="15.75" x14ac:dyDescent="0.25">
      <c r="E686" s="62"/>
    </row>
    <row r="687" spans="5:5" ht="15.75" x14ac:dyDescent="0.25">
      <c r="E687" s="62"/>
    </row>
    <row r="688" spans="5:5" ht="15.75" x14ac:dyDescent="0.25">
      <c r="E688" s="62"/>
    </row>
    <row r="689" spans="5:5" ht="15.75" x14ac:dyDescent="0.25">
      <c r="E689" s="62"/>
    </row>
    <row r="690" spans="5:5" ht="15.75" x14ac:dyDescent="0.25">
      <c r="E690" s="62"/>
    </row>
    <row r="691" spans="5:5" ht="15.75" x14ac:dyDescent="0.25">
      <c r="E691" s="62"/>
    </row>
    <row r="692" spans="5:5" ht="15.75" x14ac:dyDescent="0.25">
      <c r="E692" s="62"/>
    </row>
    <row r="693" spans="5:5" ht="15.75" x14ac:dyDescent="0.25">
      <c r="E693" s="62"/>
    </row>
    <row r="694" spans="5:5" ht="15.75" x14ac:dyDescent="0.25">
      <c r="E694" s="62"/>
    </row>
    <row r="695" spans="5:5" ht="15.75" x14ac:dyDescent="0.25">
      <c r="E695" s="62"/>
    </row>
    <row r="696" spans="5:5" ht="15.75" x14ac:dyDescent="0.25">
      <c r="E696" s="62"/>
    </row>
    <row r="697" spans="5:5" ht="15.75" x14ac:dyDescent="0.25">
      <c r="E697" s="62"/>
    </row>
    <row r="698" spans="5:5" ht="15.75" x14ac:dyDescent="0.25">
      <c r="E698" s="62"/>
    </row>
    <row r="699" spans="5:5" ht="15.75" x14ac:dyDescent="0.25">
      <c r="E699" s="62"/>
    </row>
    <row r="700" spans="5:5" ht="15.75" x14ac:dyDescent="0.25">
      <c r="E700" s="62"/>
    </row>
    <row r="701" spans="5:5" ht="15.75" x14ac:dyDescent="0.25">
      <c r="E701" s="62"/>
    </row>
    <row r="702" spans="5:5" ht="15.75" x14ac:dyDescent="0.25">
      <c r="E702" s="62"/>
    </row>
    <row r="703" spans="5:5" ht="15.75" x14ac:dyDescent="0.25">
      <c r="E703" s="62"/>
    </row>
    <row r="704" spans="5:5" ht="15.75" x14ac:dyDescent="0.25">
      <c r="E704" s="62"/>
    </row>
    <row r="705" spans="5:5" ht="15.75" x14ac:dyDescent="0.25">
      <c r="E705" s="62"/>
    </row>
    <row r="706" spans="5:5" ht="15.75" x14ac:dyDescent="0.25">
      <c r="E706" s="62"/>
    </row>
    <row r="707" spans="5:5" ht="15.75" x14ac:dyDescent="0.25">
      <c r="E707" s="62"/>
    </row>
    <row r="708" spans="5:5" ht="15.75" x14ac:dyDescent="0.25">
      <c r="E708" s="62"/>
    </row>
    <row r="709" spans="5:5" ht="15.75" x14ac:dyDescent="0.25">
      <c r="E709" s="62"/>
    </row>
    <row r="710" spans="5:5" ht="15.75" x14ac:dyDescent="0.25">
      <c r="E710" s="62"/>
    </row>
    <row r="711" spans="5:5" ht="15.75" x14ac:dyDescent="0.25">
      <c r="E711" s="62"/>
    </row>
    <row r="712" spans="5:5" ht="15.75" x14ac:dyDescent="0.25">
      <c r="E712" s="62"/>
    </row>
    <row r="713" spans="5:5" ht="15.75" x14ac:dyDescent="0.25">
      <c r="E713" s="62"/>
    </row>
    <row r="714" spans="5:5" ht="15.75" x14ac:dyDescent="0.25">
      <c r="E714" s="62"/>
    </row>
    <row r="715" spans="5:5" ht="15.75" x14ac:dyDescent="0.25">
      <c r="E715" s="62"/>
    </row>
    <row r="716" spans="5:5" ht="15.75" x14ac:dyDescent="0.25">
      <c r="E716" s="62"/>
    </row>
    <row r="717" spans="5:5" ht="15.75" x14ac:dyDescent="0.25">
      <c r="E717" s="62"/>
    </row>
    <row r="718" spans="5:5" ht="15.75" x14ac:dyDescent="0.25">
      <c r="E718" s="62"/>
    </row>
    <row r="719" spans="5:5" ht="15.75" x14ac:dyDescent="0.25">
      <c r="E719" s="62"/>
    </row>
    <row r="720" spans="5:5" ht="15.75" x14ac:dyDescent="0.25">
      <c r="E720" s="62"/>
    </row>
    <row r="721" spans="5:5" ht="15.75" x14ac:dyDescent="0.25">
      <c r="E721" s="62"/>
    </row>
    <row r="722" spans="5:5" ht="15.75" x14ac:dyDescent="0.25">
      <c r="E722" s="62"/>
    </row>
    <row r="723" spans="5:5" ht="15.75" x14ac:dyDescent="0.25">
      <c r="E723" s="62"/>
    </row>
    <row r="724" spans="5:5" ht="15.75" x14ac:dyDescent="0.25">
      <c r="E724" s="62"/>
    </row>
    <row r="725" spans="5:5" ht="15.75" x14ac:dyDescent="0.25">
      <c r="E725" s="62"/>
    </row>
    <row r="726" spans="5:5" ht="15.75" x14ac:dyDescent="0.25">
      <c r="E726" s="62"/>
    </row>
    <row r="727" spans="5:5" ht="15.75" x14ac:dyDescent="0.25">
      <c r="E727" s="62"/>
    </row>
    <row r="728" spans="5:5" ht="15.75" x14ac:dyDescent="0.25">
      <c r="E728" s="62"/>
    </row>
    <row r="729" spans="5:5" ht="15.75" x14ac:dyDescent="0.25">
      <c r="E729" s="62"/>
    </row>
    <row r="730" spans="5:5" ht="15.75" x14ac:dyDescent="0.25">
      <c r="E730" s="62"/>
    </row>
    <row r="731" spans="5:5" ht="15.75" x14ac:dyDescent="0.25">
      <c r="E731" s="62"/>
    </row>
    <row r="732" spans="5:5" ht="15.75" x14ac:dyDescent="0.25">
      <c r="E732" s="62"/>
    </row>
    <row r="733" spans="5:5" ht="15.75" x14ac:dyDescent="0.25">
      <c r="E733" s="62"/>
    </row>
    <row r="734" spans="5:5" ht="15.75" x14ac:dyDescent="0.25">
      <c r="E734" s="62"/>
    </row>
    <row r="735" spans="5:5" ht="15.75" x14ac:dyDescent="0.25">
      <c r="E735" s="62"/>
    </row>
    <row r="736" spans="5:5" ht="15.75" x14ac:dyDescent="0.25">
      <c r="E736" s="62"/>
    </row>
    <row r="737" spans="5:5" ht="15.75" x14ac:dyDescent="0.25">
      <c r="E737" s="62"/>
    </row>
    <row r="738" spans="5:5" ht="15.75" x14ac:dyDescent="0.25">
      <c r="E738" s="62"/>
    </row>
    <row r="739" spans="5:5" ht="15.75" x14ac:dyDescent="0.25">
      <c r="E739" s="62"/>
    </row>
    <row r="740" spans="5:5" ht="15.75" x14ac:dyDescent="0.25">
      <c r="E740" s="62"/>
    </row>
    <row r="741" spans="5:5" ht="15.75" x14ac:dyDescent="0.25">
      <c r="E741" s="62"/>
    </row>
    <row r="742" spans="5:5" ht="15.75" x14ac:dyDescent="0.25">
      <c r="E742" s="62"/>
    </row>
    <row r="743" spans="5:5" ht="15.75" x14ac:dyDescent="0.25">
      <c r="E743" s="62"/>
    </row>
    <row r="744" spans="5:5" ht="15.75" x14ac:dyDescent="0.25">
      <c r="E744" s="62"/>
    </row>
    <row r="745" spans="5:5" ht="15.75" x14ac:dyDescent="0.25">
      <c r="E745" s="62"/>
    </row>
    <row r="746" spans="5:5" ht="15.75" x14ac:dyDescent="0.25">
      <c r="E746" s="62"/>
    </row>
    <row r="747" spans="5:5" ht="15.75" x14ac:dyDescent="0.25">
      <c r="E747" s="62"/>
    </row>
    <row r="748" spans="5:5" ht="15.75" x14ac:dyDescent="0.25">
      <c r="E748" s="62"/>
    </row>
    <row r="749" spans="5:5" ht="15.75" x14ac:dyDescent="0.25">
      <c r="E749" s="62"/>
    </row>
    <row r="750" spans="5:5" ht="15.75" x14ac:dyDescent="0.25">
      <c r="E750" s="62"/>
    </row>
    <row r="751" spans="5:5" ht="15.75" x14ac:dyDescent="0.25">
      <c r="E751" s="62"/>
    </row>
    <row r="752" spans="5:5" ht="15.75" x14ac:dyDescent="0.25">
      <c r="E752" s="62"/>
    </row>
    <row r="753" spans="5:5" ht="15.75" x14ac:dyDescent="0.25">
      <c r="E753" s="62"/>
    </row>
    <row r="754" spans="5:5" ht="15.75" x14ac:dyDescent="0.25">
      <c r="E754" s="62"/>
    </row>
    <row r="755" spans="5:5" ht="15.75" x14ac:dyDescent="0.25">
      <c r="E755" s="62"/>
    </row>
    <row r="756" spans="5:5" ht="15.75" x14ac:dyDescent="0.25">
      <c r="E756" s="62"/>
    </row>
    <row r="757" spans="5:5" ht="15.75" x14ac:dyDescent="0.25">
      <c r="E757" s="62"/>
    </row>
    <row r="758" spans="5:5" ht="15.75" x14ac:dyDescent="0.25">
      <c r="E758" s="62"/>
    </row>
    <row r="759" spans="5:5" ht="15.75" x14ac:dyDescent="0.25">
      <c r="E759" s="62"/>
    </row>
    <row r="760" spans="5:5" ht="15.75" x14ac:dyDescent="0.25">
      <c r="E760" s="62"/>
    </row>
    <row r="761" spans="5:5" ht="15.75" x14ac:dyDescent="0.25">
      <c r="E761" s="62"/>
    </row>
    <row r="762" spans="5:5" ht="15.75" x14ac:dyDescent="0.25">
      <c r="E762" s="62"/>
    </row>
    <row r="763" spans="5:5" ht="15.75" x14ac:dyDescent="0.25">
      <c r="E763" s="62"/>
    </row>
    <row r="764" spans="5:5" ht="15.75" x14ac:dyDescent="0.25">
      <c r="E764" s="62"/>
    </row>
    <row r="765" spans="5:5" ht="15.75" x14ac:dyDescent="0.25">
      <c r="E765" s="62"/>
    </row>
    <row r="766" spans="5:5" ht="15.75" x14ac:dyDescent="0.25">
      <c r="E766" s="62"/>
    </row>
    <row r="767" spans="5:5" ht="15.75" x14ac:dyDescent="0.25">
      <c r="E767" s="62"/>
    </row>
    <row r="768" spans="5:5" ht="15.75" x14ac:dyDescent="0.25">
      <c r="E768" s="62"/>
    </row>
    <row r="769" spans="5:5" ht="15.75" x14ac:dyDescent="0.25">
      <c r="E769" s="62"/>
    </row>
    <row r="770" spans="5:5" ht="15.75" x14ac:dyDescent="0.25">
      <c r="E770" s="62"/>
    </row>
    <row r="771" spans="5:5" ht="15.75" x14ac:dyDescent="0.25">
      <c r="E771" s="62"/>
    </row>
    <row r="772" spans="5:5" ht="15.75" x14ac:dyDescent="0.25">
      <c r="E772" s="62"/>
    </row>
    <row r="773" spans="5:5" ht="15.75" x14ac:dyDescent="0.25">
      <c r="E773" s="62"/>
    </row>
    <row r="774" spans="5:5" ht="15.75" x14ac:dyDescent="0.25">
      <c r="E774" s="62"/>
    </row>
    <row r="775" spans="5:5" ht="15.75" x14ac:dyDescent="0.25">
      <c r="E775" s="62"/>
    </row>
    <row r="776" spans="5:5" ht="15.75" x14ac:dyDescent="0.25">
      <c r="E776" s="62"/>
    </row>
    <row r="777" spans="5:5" ht="15.75" x14ac:dyDescent="0.25">
      <c r="E777" s="62"/>
    </row>
    <row r="778" spans="5:5" ht="15.75" x14ac:dyDescent="0.25">
      <c r="E778" s="62"/>
    </row>
    <row r="779" spans="5:5" ht="15.75" x14ac:dyDescent="0.25">
      <c r="E779" s="62"/>
    </row>
    <row r="780" spans="5:5" ht="15.75" x14ac:dyDescent="0.25">
      <c r="E780" s="62"/>
    </row>
    <row r="781" spans="5:5" ht="15.75" x14ac:dyDescent="0.25">
      <c r="E781" s="62"/>
    </row>
    <row r="782" spans="5:5" ht="15.75" x14ac:dyDescent="0.25">
      <c r="E782" s="62"/>
    </row>
    <row r="783" spans="5:5" ht="15.75" x14ac:dyDescent="0.25">
      <c r="E783" s="62"/>
    </row>
    <row r="784" spans="5:5" ht="15.75" x14ac:dyDescent="0.25">
      <c r="E784" s="62"/>
    </row>
    <row r="785" spans="5:5" ht="15.75" x14ac:dyDescent="0.25">
      <c r="E785" s="62"/>
    </row>
    <row r="786" spans="5:5" ht="15.75" x14ac:dyDescent="0.25">
      <c r="E786" s="62"/>
    </row>
    <row r="787" spans="5:5" ht="15.75" x14ac:dyDescent="0.25">
      <c r="E787" s="62"/>
    </row>
    <row r="788" spans="5:5" ht="15.75" x14ac:dyDescent="0.25">
      <c r="E788" s="62"/>
    </row>
    <row r="789" spans="5:5" ht="15.75" x14ac:dyDescent="0.25">
      <c r="E789" s="62"/>
    </row>
    <row r="790" spans="5:5" ht="15.75" x14ac:dyDescent="0.25">
      <c r="E790" s="62"/>
    </row>
    <row r="791" spans="5:5" ht="15.75" x14ac:dyDescent="0.25">
      <c r="E791" s="62"/>
    </row>
    <row r="792" spans="5:5" ht="15.75" x14ac:dyDescent="0.25">
      <c r="E792" s="62"/>
    </row>
    <row r="793" spans="5:5" ht="15.75" x14ac:dyDescent="0.25">
      <c r="E793" s="62"/>
    </row>
    <row r="794" spans="5:5" ht="15.75" x14ac:dyDescent="0.25">
      <c r="E794" s="62"/>
    </row>
    <row r="795" spans="5:5" ht="15.75" x14ac:dyDescent="0.25">
      <c r="E795" s="62"/>
    </row>
    <row r="796" spans="5:5" ht="15.75" x14ac:dyDescent="0.25">
      <c r="E796" s="62"/>
    </row>
    <row r="797" spans="5:5" ht="15.75" x14ac:dyDescent="0.25">
      <c r="E797" s="62"/>
    </row>
    <row r="798" spans="5:5" ht="15.75" x14ac:dyDescent="0.25">
      <c r="E798" s="62"/>
    </row>
    <row r="799" spans="5:5" ht="15.75" x14ac:dyDescent="0.25">
      <c r="E799" s="62"/>
    </row>
    <row r="800" spans="5:5" ht="15.75" x14ac:dyDescent="0.25">
      <c r="E800" s="62"/>
    </row>
    <row r="801" spans="5:5" ht="15.75" x14ac:dyDescent="0.25">
      <c r="E801" s="62"/>
    </row>
    <row r="802" spans="5:5" ht="15.75" x14ac:dyDescent="0.25">
      <c r="E802" s="62"/>
    </row>
    <row r="803" spans="5:5" ht="15.75" x14ac:dyDescent="0.25">
      <c r="E803" s="62"/>
    </row>
    <row r="804" spans="5:5" ht="15.75" x14ac:dyDescent="0.25">
      <c r="E804" s="62"/>
    </row>
    <row r="805" spans="5:5" ht="15.75" x14ac:dyDescent="0.25">
      <c r="E805" s="62"/>
    </row>
    <row r="806" spans="5:5" ht="15.75" x14ac:dyDescent="0.25">
      <c r="E806" s="62"/>
    </row>
    <row r="807" spans="5:5" ht="15.75" x14ac:dyDescent="0.25">
      <c r="E807" s="62"/>
    </row>
    <row r="808" spans="5:5" ht="15.75" x14ac:dyDescent="0.25">
      <c r="E808" s="62"/>
    </row>
    <row r="809" spans="5:5" ht="15.75" x14ac:dyDescent="0.25">
      <c r="E809" s="62"/>
    </row>
    <row r="810" spans="5:5" ht="15.75" x14ac:dyDescent="0.25">
      <c r="E810" s="62"/>
    </row>
    <row r="811" spans="5:5" ht="15.75" x14ac:dyDescent="0.25">
      <c r="E811" s="62"/>
    </row>
    <row r="812" spans="5:5" ht="15.75" x14ac:dyDescent="0.25">
      <c r="E812" s="62"/>
    </row>
    <row r="813" spans="5:5" ht="15.75" x14ac:dyDescent="0.25">
      <c r="E813" s="62"/>
    </row>
    <row r="814" spans="5:5" ht="15.75" x14ac:dyDescent="0.25">
      <c r="E814" s="62"/>
    </row>
    <row r="815" spans="5:5" ht="15.75" x14ac:dyDescent="0.25">
      <c r="E815" s="62"/>
    </row>
    <row r="816" spans="5:5" ht="15.75" x14ac:dyDescent="0.25">
      <c r="E816" s="62"/>
    </row>
    <row r="817" spans="5:5" ht="15.75" x14ac:dyDescent="0.25">
      <c r="E817" s="62"/>
    </row>
    <row r="818" spans="5:5" ht="15.75" x14ac:dyDescent="0.25">
      <c r="E818" s="62"/>
    </row>
    <row r="819" spans="5:5" ht="15.75" x14ac:dyDescent="0.25">
      <c r="E819" s="62"/>
    </row>
    <row r="820" spans="5:5" ht="15.75" x14ac:dyDescent="0.25">
      <c r="E820" s="62"/>
    </row>
    <row r="821" spans="5:5" ht="15.75" x14ac:dyDescent="0.25">
      <c r="E821" s="62"/>
    </row>
    <row r="822" spans="5:5" ht="15.75" x14ac:dyDescent="0.25">
      <c r="E822" s="62"/>
    </row>
    <row r="823" spans="5:5" ht="15.75" x14ac:dyDescent="0.25">
      <c r="E823" s="62"/>
    </row>
    <row r="824" spans="5:5" ht="15.75" x14ac:dyDescent="0.25">
      <c r="E824" s="62"/>
    </row>
  </sheetData>
  <sheetProtection sheet="1" objects="1" scenarios="1" selectLockedCells="1"/>
  <mergeCells count="7">
    <mergeCell ref="B10:C10"/>
    <mergeCell ref="B2:G2"/>
    <mergeCell ref="B3:G3"/>
    <mergeCell ref="B6:C6"/>
    <mergeCell ref="B7:C7"/>
    <mergeCell ref="B8:C8"/>
    <mergeCell ref="B9:C9"/>
  </mergeCells>
  <phoneticPr fontId="0" type="noConversion"/>
  <pageMargins left="0.75" right="0.75" top="1" bottom="1" header="0.5" footer="0.5"/>
  <pageSetup scale="75" orientation="landscape" horizontalDpi="300" verticalDpi="300"/>
  <headerFooter alignWithMargins="0"/>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indexed="12"/>
  </sheetPr>
  <dimension ref="A1:F379"/>
  <sheetViews>
    <sheetView showGridLines="0" showRowColHeaders="0" showZeros="0" workbookViewId="0">
      <selection activeCell="D1" sqref="D1"/>
    </sheetView>
  </sheetViews>
  <sheetFormatPr defaultColWidth="9.140625" defaultRowHeight="12.75" x14ac:dyDescent="0.2"/>
  <cols>
    <col min="1" max="1" width="3.5703125" style="63" customWidth="1"/>
    <col min="2" max="2" width="9.42578125" style="63" customWidth="1"/>
    <col min="3" max="6" width="28.5703125" style="63" customWidth="1"/>
    <col min="7" max="7" width="9.140625" style="63"/>
    <col min="8" max="8" width="8.42578125" style="63" customWidth="1"/>
    <col min="9" max="16384" width="9.140625" style="63"/>
  </cols>
  <sheetData>
    <row r="1" spans="1:6" s="13" customFormat="1" ht="48.75" customHeight="1" x14ac:dyDescent="0.2"/>
    <row r="2" spans="1:6" s="13" customFormat="1" ht="34.5" customHeight="1" x14ac:dyDescent="0.2">
      <c r="B2" s="208" t="str">
        <f ca="1">CONCATENATE("CCIM Financial Calculator-",TEXT(TODAY(),"m/d/yyyy"))</f>
        <v>CCIM Financial Calculator-12/25/2024</v>
      </c>
      <c r="C2" s="208"/>
      <c r="D2" s="208"/>
      <c r="E2" s="208"/>
    </row>
    <row r="3" spans="1:6" s="13" customFormat="1" ht="30" customHeight="1" x14ac:dyDescent="0.2">
      <c r="B3" s="214" t="s">
        <v>56</v>
      </c>
      <c r="C3" s="214"/>
      <c r="D3" s="214"/>
      <c r="E3" s="214"/>
    </row>
    <row r="4" spans="1:6" s="13" customFormat="1" hidden="1" x14ac:dyDescent="0.2"/>
    <row r="5" spans="1:6" s="13" customFormat="1" hidden="1" x14ac:dyDescent="0.2"/>
    <row r="6" spans="1:6" s="61" customFormat="1" ht="20.25" x14ac:dyDescent="0.3">
      <c r="A6" s="75"/>
      <c r="B6" s="227" t="s">
        <v>9</v>
      </c>
      <c r="C6" s="228"/>
      <c r="D6" s="77">
        <f>'(6)Amortization Schedule '!E6</f>
        <v>0</v>
      </c>
    </row>
    <row r="7" spans="1:6" s="61" customFormat="1" ht="20.25" x14ac:dyDescent="0.3">
      <c r="A7" s="75"/>
      <c r="B7" s="227" t="s">
        <v>49</v>
      </c>
      <c r="C7" s="228"/>
      <c r="D7" s="77">
        <f>'(6)Amortization Schedule '!E7</f>
        <v>0</v>
      </c>
    </row>
    <row r="8" spans="1:6" s="61" customFormat="1" ht="20.25" x14ac:dyDescent="0.3">
      <c r="A8" s="75"/>
      <c r="B8" s="227" t="s">
        <v>10</v>
      </c>
      <c r="C8" s="228"/>
      <c r="D8" s="78">
        <f>'(6)Amortization Schedule '!E8</f>
        <v>0</v>
      </c>
    </row>
    <row r="9" spans="1:6" ht="20.25" x14ac:dyDescent="0.3">
      <c r="A9" s="75"/>
      <c r="B9" s="227" t="s">
        <v>11</v>
      </c>
      <c r="C9" s="228"/>
      <c r="D9" s="79">
        <f>'(6)Amortization Schedule '!E9</f>
        <v>0</v>
      </c>
    </row>
    <row r="10" spans="1:6" ht="20.25" x14ac:dyDescent="0.3">
      <c r="A10" s="75"/>
      <c r="B10" s="227" t="s">
        <v>12</v>
      </c>
      <c r="C10" s="228"/>
      <c r="D10" s="70">
        <f>'(6)Amortization Schedule '!E10</f>
        <v>0</v>
      </c>
      <c r="F10" s="63">
        <v>0</v>
      </c>
    </row>
    <row r="11" spans="1:6" ht="20.25" x14ac:dyDescent="0.3">
      <c r="B11" s="223" t="s">
        <v>55</v>
      </c>
      <c r="C11" s="224"/>
      <c r="D11" s="78">
        <f>D10*D6</f>
        <v>0</v>
      </c>
      <c r="F11" s="63">
        <v>0</v>
      </c>
    </row>
    <row r="12" spans="1:6" ht="18" customHeight="1" x14ac:dyDescent="0.2">
      <c r="F12" s="63">
        <v>0</v>
      </c>
    </row>
    <row r="13" spans="1:6" ht="18" customHeight="1" x14ac:dyDescent="0.2">
      <c r="F13" s="76">
        <v>0</v>
      </c>
    </row>
    <row r="14" spans="1:6" ht="36" x14ac:dyDescent="0.25">
      <c r="B14" s="59" t="s">
        <v>50</v>
      </c>
      <c r="C14" s="60" t="s">
        <v>57</v>
      </c>
      <c r="D14" s="59" t="s">
        <v>51</v>
      </c>
      <c r="E14" s="59" t="s">
        <v>52</v>
      </c>
      <c r="F14" s="60" t="s">
        <v>58</v>
      </c>
    </row>
    <row r="15" spans="1:6" ht="18" x14ac:dyDescent="0.25">
      <c r="B15" s="71">
        <f>IF(F15&lt;10,0,1)</f>
        <v>0</v>
      </c>
      <c r="C15" s="72">
        <f>IF(D8&lt;0,-D8,D8)</f>
        <v>0</v>
      </c>
      <c r="D15" s="74">
        <f>IF($D$6=12,SUM('(6)Amortization Schedule '!E15:E26),IF($D$6=2,SUM('(6)Amortization Schedule '!E15:E16),IF($D$6=4,SUM('(6)Amortization Schedule '!E15:E18),IF($D$6=1,'(6)Amortization Schedule '!E15,0))))</f>
        <v>0</v>
      </c>
      <c r="E15" s="74">
        <f t="shared" ref="E15:E44" si="0">IF(C15&lt;10,0,($D$10*$D$6)-D15)</f>
        <v>0</v>
      </c>
      <c r="F15" s="74">
        <f t="shared" ref="F15:F44" si="1">ROUND(IF(C15-E15&lt;10,0,C15-E15),2)</f>
        <v>0</v>
      </c>
    </row>
    <row r="16" spans="1:6" ht="18" x14ac:dyDescent="0.25">
      <c r="B16" s="71">
        <f t="shared" ref="B16:B44" si="2">IF(F15&lt;10,0,(B15+1))</f>
        <v>0</v>
      </c>
      <c r="C16" s="74">
        <f t="shared" ref="C16:C44" si="3">F15</f>
        <v>0</v>
      </c>
      <c r="D16" s="74">
        <f>IF($D$6=12,SUM('(6)Amortization Schedule '!E27:E38),IF($D$6=2,SUM('(6)Amortization Schedule '!E17:E18),IF($D$6=4,SUM('(6)Amortization Schedule '!E19:E22),IF($D$6=1,'(6)Amortization Schedule '!E16,0))))</f>
        <v>0</v>
      </c>
      <c r="E16" s="74">
        <f t="shared" si="0"/>
        <v>0</v>
      </c>
      <c r="F16" s="74">
        <f t="shared" si="1"/>
        <v>0</v>
      </c>
    </row>
    <row r="17" spans="2:6" ht="18" x14ac:dyDescent="0.25">
      <c r="B17" s="71">
        <f t="shared" si="2"/>
        <v>0</v>
      </c>
      <c r="C17" s="74">
        <f t="shared" si="3"/>
        <v>0</v>
      </c>
      <c r="D17" s="74">
        <f>IF($D$6=12,SUM('(6)Amortization Schedule '!E39:E50),IF($D$6=2,SUM('(6)Amortization Schedule '!E19:E20),IF($D$6=4,SUM('(6)Amortization Schedule '!E23:E26),IF($D$6=1,'(6)Amortization Schedule '!E17,0))))</f>
        <v>0</v>
      </c>
      <c r="E17" s="74">
        <f t="shared" si="0"/>
        <v>0</v>
      </c>
      <c r="F17" s="74">
        <f t="shared" si="1"/>
        <v>0</v>
      </c>
    </row>
    <row r="18" spans="2:6" ht="18" x14ac:dyDescent="0.25">
      <c r="B18" s="71">
        <f t="shared" si="2"/>
        <v>0</v>
      </c>
      <c r="C18" s="74">
        <f t="shared" si="3"/>
        <v>0</v>
      </c>
      <c r="D18" s="74">
        <f>IF($D$6=12,SUM('(6)Amortization Schedule '!E51:E62),IF($D$6=2,SUM('(6)Amortization Schedule '!E21:E22),IF($D$6=4,SUM('(6)Amortization Schedule '!E27:E30),IF($D$6=1,'(6)Amortization Schedule '!E18,0))))</f>
        <v>0</v>
      </c>
      <c r="E18" s="74">
        <f t="shared" si="0"/>
        <v>0</v>
      </c>
      <c r="F18" s="74">
        <f t="shared" si="1"/>
        <v>0</v>
      </c>
    </row>
    <row r="19" spans="2:6" ht="18" x14ac:dyDescent="0.25">
      <c r="B19" s="71">
        <f t="shared" si="2"/>
        <v>0</v>
      </c>
      <c r="C19" s="74">
        <f t="shared" si="3"/>
        <v>0</v>
      </c>
      <c r="D19" s="74">
        <f>IF($D$6=12,SUM('(6)Amortization Schedule '!E63:E74),IF($D$6=2,SUM('(6)Amortization Schedule '!E23:E24),IF($D$6=4,SUM('(6)Amortization Schedule '!E31:E34),IF($D$6=1,'(6)Amortization Schedule '!E19,0))))</f>
        <v>0</v>
      </c>
      <c r="E19" s="74">
        <f t="shared" si="0"/>
        <v>0</v>
      </c>
      <c r="F19" s="74">
        <f t="shared" si="1"/>
        <v>0</v>
      </c>
    </row>
    <row r="20" spans="2:6" ht="18" x14ac:dyDescent="0.25">
      <c r="B20" s="71">
        <f t="shared" si="2"/>
        <v>0</v>
      </c>
      <c r="C20" s="74">
        <f t="shared" si="3"/>
        <v>0</v>
      </c>
      <c r="D20" s="74">
        <f>IF($D$6=12,SUM('(6)Amortization Schedule '!E75:E86),IF($D$6=2,SUM('(6)Amortization Schedule '!E25:E26),IF($D$6=4,SUM('(6)Amortization Schedule '!E35:E38),IF($D$6=1,'(6)Amortization Schedule '!E20,0))))</f>
        <v>0</v>
      </c>
      <c r="E20" s="74">
        <f t="shared" si="0"/>
        <v>0</v>
      </c>
      <c r="F20" s="74">
        <f t="shared" si="1"/>
        <v>0</v>
      </c>
    </row>
    <row r="21" spans="2:6" ht="18" x14ac:dyDescent="0.25">
      <c r="B21" s="71">
        <f t="shared" si="2"/>
        <v>0</v>
      </c>
      <c r="C21" s="74">
        <f t="shared" si="3"/>
        <v>0</v>
      </c>
      <c r="D21" s="74">
        <f>IF($D$6=12,SUM('(6)Amortization Schedule '!E87:E98),IF($D$6=2,SUM('(6)Amortization Schedule '!E27:E28),IF($D$6=4,SUM('(6)Amortization Schedule '!E39:E42),IF($D$6=1,'(6)Amortization Schedule '!E21,0))))</f>
        <v>0</v>
      </c>
      <c r="E21" s="74">
        <f t="shared" si="0"/>
        <v>0</v>
      </c>
      <c r="F21" s="74">
        <f t="shared" si="1"/>
        <v>0</v>
      </c>
    </row>
    <row r="22" spans="2:6" ht="18" x14ac:dyDescent="0.25">
      <c r="B22" s="71">
        <f t="shared" si="2"/>
        <v>0</v>
      </c>
      <c r="C22" s="74">
        <f t="shared" si="3"/>
        <v>0</v>
      </c>
      <c r="D22" s="74">
        <f>IF($D$6=12,SUM('(6)Amortization Schedule '!E99:E110),IF($D$6=2,SUM('(6)Amortization Schedule '!E29:E30),IF($D$6=4,SUM('(6)Amortization Schedule '!E43:E46),IF($D$6=1,'(6)Amortization Schedule '!E22,0))))</f>
        <v>0</v>
      </c>
      <c r="E22" s="74">
        <f t="shared" si="0"/>
        <v>0</v>
      </c>
      <c r="F22" s="74">
        <f t="shared" si="1"/>
        <v>0</v>
      </c>
    </row>
    <row r="23" spans="2:6" ht="18" x14ac:dyDescent="0.25">
      <c r="B23" s="71">
        <f t="shared" si="2"/>
        <v>0</v>
      </c>
      <c r="C23" s="74">
        <f t="shared" si="3"/>
        <v>0</v>
      </c>
      <c r="D23" s="74">
        <f>IF($D$6=12,SUM('(6)Amortization Schedule '!E111:E122),IF($D$6=2,SUM('(6)Amortization Schedule '!E31:E32),IF($D$6=4,SUM('(6)Amortization Schedule '!E47:E50),IF($D$6=1,'(6)Amortization Schedule '!E23,0))))</f>
        <v>0</v>
      </c>
      <c r="E23" s="74">
        <f t="shared" si="0"/>
        <v>0</v>
      </c>
      <c r="F23" s="74">
        <f t="shared" si="1"/>
        <v>0</v>
      </c>
    </row>
    <row r="24" spans="2:6" ht="18" x14ac:dyDescent="0.25">
      <c r="B24" s="71">
        <f t="shared" si="2"/>
        <v>0</v>
      </c>
      <c r="C24" s="74">
        <f t="shared" si="3"/>
        <v>0</v>
      </c>
      <c r="D24" s="74">
        <f>IF($D$6=12,SUM('(6)Amortization Schedule '!E123:E134),IF($D$6=2,SUM('(6)Amortization Schedule '!E33:E34),IF($D$6=4,SUM('(6)Amortization Schedule '!E51:E54),IF($D$6=1,'(6)Amortization Schedule '!E24,0))))</f>
        <v>0</v>
      </c>
      <c r="E24" s="74">
        <f t="shared" si="0"/>
        <v>0</v>
      </c>
      <c r="F24" s="74">
        <f t="shared" si="1"/>
        <v>0</v>
      </c>
    </row>
    <row r="25" spans="2:6" ht="18" x14ac:dyDescent="0.25">
      <c r="B25" s="71">
        <f t="shared" si="2"/>
        <v>0</v>
      </c>
      <c r="C25" s="74">
        <f t="shared" si="3"/>
        <v>0</v>
      </c>
      <c r="D25" s="74">
        <f>IF($D$6=12,SUM('(6)Amortization Schedule '!E135:E146),IF($D$6=2,SUM('(6)Amortization Schedule '!E35:E36),IF($D$6=4,SUM('(6)Amortization Schedule '!E55:E58),IF($D$6=1,'(6)Amortization Schedule '!E25,0))))</f>
        <v>0</v>
      </c>
      <c r="E25" s="74">
        <f t="shared" si="0"/>
        <v>0</v>
      </c>
      <c r="F25" s="74">
        <f t="shared" si="1"/>
        <v>0</v>
      </c>
    </row>
    <row r="26" spans="2:6" ht="18" x14ac:dyDescent="0.25">
      <c r="B26" s="71">
        <f t="shared" si="2"/>
        <v>0</v>
      </c>
      <c r="C26" s="74">
        <f t="shared" si="3"/>
        <v>0</v>
      </c>
      <c r="D26" s="74">
        <f>IF($D$6=12,SUM('(6)Amortization Schedule '!E147:E158),IF($D$6=2,SUM('(6)Amortization Schedule '!E37:E38),IF($D$6=4,SUM('(6)Amortization Schedule '!E59:E62),IF($D$6=1,'(6)Amortization Schedule '!E26,0))))</f>
        <v>0</v>
      </c>
      <c r="E26" s="74">
        <f t="shared" si="0"/>
        <v>0</v>
      </c>
      <c r="F26" s="74">
        <f t="shared" si="1"/>
        <v>0</v>
      </c>
    </row>
    <row r="27" spans="2:6" ht="18" x14ac:dyDescent="0.25">
      <c r="B27" s="71">
        <f t="shared" si="2"/>
        <v>0</v>
      </c>
      <c r="C27" s="74">
        <f t="shared" si="3"/>
        <v>0</v>
      </c>
      <c r="D27" s="74">
        <f>IF($D$6=12,SUM('(6)Amortization Schedule '!E159:E170),IF($D$6=2,SUM('(6)Amortization Schedule '!E39:E40),IF($D$6=4,SUM('(6)Amortization Schedule '!E63:E66),IF($D$6=1,'(6)Amortization Schedule '!E27,0))))</f>
        <v>0</v>
      </c>
      <c r="E27" s="74">
        <f t="shared" si="0"/>
        <v>0</v>
      </c>
      <c r="F27" s="74">
        <f t="shared" si="1"/>
        <v>0</v>
      </c>
    </row>
    <row r="28" spans="2:6" ht="18" x14ac:dyDescent="0.25">
      <c r="B28" s="71">
        <f t="shared" si="2"/>
        <v>0</v>
      </c>
      <c r="C28" s="74">
        <f t="shared" si="3"/>
        <v>0</v>
      </c>
      <c r="D28" s="74">
        <f>IF($D$6=12,SUM('(6)Amortization Schedule '!E171:E182),IF($D$6=2,SUM('(6)Amortization Schedule '!E41:E42),IF($D$6=4,SUM('(6)Amortization Schedule '!E67:E70),IF($D$6=1,'(6)Amortization Schedule '!E28,0))))</f>
        <v>0</v>
      </c>
      <c r="E28" s="74">
        <f t="shared" si="0"/>
        <v>0</v>
      </c>
      <c r="F28" s="74">
        <f t="shared" si="1"/>
        <v>0</v>
      </c>
    </row>
    <row r="29" spans="2:6" ht="18" x14ac:dyDescent="0.25">
      <c r="B29" s="71">
        <f t="shared" si="2"/>
        <v>0</v>
      </c>
      <c r="C29" s="74">
        <f t="shared" si="3"/>
        <v>0</v>
      </c>
      <c r="D29" s="74">
        <f>IF($D$6=12,SUM('(6)Amortization Schedule '!E183:E194),IF($D$6=2,SUM('(6)Amortization Schedule '!E43:E44),IF($D$6=4,SUM('(6)Amortization Schedule '!E71:E74),IF($D$6=1,'(6)Amortization Schedule '!E29,0))))</f>
        <v>0</v>
      </c>
      <c r="E29" s="74">
        <f t="shared" si="0"/>
        <v>0</v>
      </c>
      <c r="F29" s="74">
        <f t="shared" si="1"/>
        <v>0</v>
      </c>
    </row>
    <row r="30" spans="2:6" ht="18" x14ac:dyDescent="0.25">
      <c r="B30" s="71">
        <f t="shared" si="2"/>
        <v>0</v>
      </c>
      <c r="C30" s="74">
        <f t="shared" si="3"/>
        <v>0</v>
      </c>
      <c r="D30" s="74">
        <f>IF($D$6=12,SUM('(6)Amortization Schedule '!E195:E206),IF($D$6=2,SUM('(6)Amortization Schedule '!E45:E46),IF($D$6=4,SUM('(6)Amortization Schedule '!E75:E78),IF($D$6=1,'(6)Amortization Schedule '!E30,0))))</f>
        <v>0</v>
      </c>
      <c r="E30" s="74">
        <f t="shared" si="0"/>
        <v>0</v>
      </c>
      <c r="F30" s="74">
        <f t="shared" si="1"/>
        <v>0</v>
      </c>
    </row>
    <row r="31" spans="2:6" ht="18" x14ac:dyDescent="0.25">
      <c r="B31" s="71">
        <f t="shared" si="2"/>
        <v>0</v>
      </c>
      <c r="C31" s="74">
        <f t="shared" si="3"/>
        <v>0</v>
      </c>
      <c r="D31" s="74">
        <f>IF($D$6=12,SUM('(6)Amortization Schedule '!E207:E218),IF($D$6=2,SUM('(6)Amortization Schedule '!E47:E48),IF($D$6=4,SUM('(6)Amortization Schedule '!E79:E82),IF($D$6=1,'(6)Amortization Schedule '!E31,0))))</f>
        <v>0</v>
      </c>
      <c r="E31" s="74">
        <f t="shared" si="0"/>
        <v>0</v>
      </c>
      <c r="F31" s="74">
        <f t="shared" si="1"/>
        <v>0</v>
      </c>
    </row>
    <row r="32" spans="2:6" ht="18" x14ac:dyDescent="0.25">
      <c r="B32" s="71">
        <f t="shared" si="2"/>
        <v>0</v>
      </c>
      <c r="C32" s="74">
        <f t="shared" si="3"/>
        <v>0</v>
      </c>
      <c r="D32" s="74">
        <f>IF($D$6=12,SUM('(6)Amortization Schedule '!E219:E230),IF($D$6=2,SUM('(6)Amortization Schedule '!E49:E50),IF($D$6=4,SUM('(6)Amortization Schedule '!E83:E86),IF($D$6=1,'(6)Amortization Schedule '!E32,0))))</f>
        <v>0</v>
      </c>
      <c r="E32" s="74">
        <f t="shared" si="0"/>
        <v>0</v>
      </c>
      <c r="F32" s="74">
        <f t="shared" si="1"/>
        <v>0</v>
      </c>
    </row>
    <row r="33" spans="1:6" ht="18" x14ac:dyDescent="0.25">
      <c r="B33" s="71">
        <f t="shared" si="2"/>
        <v>0</v>
      </c>
      <c r="C33" s="74">
        <f t="shared" si="3"/>
        <v>0</v>
      </c>
      <c r="D33" s="74">
        <f>IF($D$6=12,SUM('(6)Amortization Schedule '!E231:E242),IF($D$6=2,SUM('(6)Amortization Schedule '!E51:E52),IF($D$6=4,SUM('(6)Amortization Schedule '!E87:E90),IF($D$6=1,'(6)Amortization Schedule '!E33,0))))</f>
        <v>0</v>
      </c>
      <c r="E33" s="74">
        <f t="shared" si="0"/>
        <v>0</v>
      </c>
      <c r="F33" s="74">
        <f t="shared" si="1"/>
        <v>0</v>
      </c>
    </row>
    <row r="34" spans="1:6" ht="18" x14ac:dyDescent="0.25">
      <c r="B34" s="71">
        <f t="shared" si="2"/>
        <v>0</v>
      </c>
      <c r="C34" s="74">
        <f t="shared" si="3"/>
        <v>0</v>
      </c>
      <c r="D34" s="74">
        <f>IF($D$6=12,SUM('(6)Amortization Schedule '!E243:E254),IF($D$6=2,SUM('(6)Amortization Schedule '!E53:E54),IF($D$6=4,SUM('(6)Amortization Schedule '!E91:E94),IF($D$6=1,'(6)Amortization Schedule '!E34,0))))</f>
        <v>0</v>
      </c>
      <c r="E34" s="74">
        <f t="shared" si="0"/>
        <v>0</v>
      </c>
      <c r="F34" s="74">
        <f t="shared" si="1"/>
        <v>0</v>
      </c>
    </row>
    <row r="35" spans="1:6" ht="18" x14ac:dyDescent="0.25">
      <c r="B35" s="71">
        <f t="shared" si="2"/>
        <v>0</v>
      </c>
      <c r="C35" s="74">
        <f t="shared" si="3"/>
        <v>0</v>
      </c>
      <c r="D35" s="74">
        <f>IF($D$6=12,SUM('(6)Amortization Schedule '!E255:E266),IF($D$6=2,SUM('(6)Amortization Schedule '!E55:E56),IF($D$6=4,SUM('(6)Amortization Schedule '!E95:E98),IF($D$6=1,'(6)Amortization Schedule '!E35,0))))</f>
        <v>0</v>
      </c>
      <c r="E35" s="74">
        <f t="shared" si="0"/>
        <v>0</v>
      </c>
      <c r="F35" s="74">
        <f t="shared" si="1"/>
        <v>0</v>
      </c>
    </row>
    <row r="36" spans="1:6" ht="18" x14ac:dyDescent="0.25">
      <c r="B36" s="71">
        <f t="shared" si="2"/>
        <v>0</v>
      </c>
      <c r="C36" s="74">
        <f t="shared" si="3"/>
        <v>0</v>
      </c>
      <c r="D36" s="74">
        <f>IF($D$6=12,SUM('(6)Amortization Schedule '!E267:E278),IF($D$6=2,SUM('(6)Amortization Schedule '!E57:E58),IF($D$6=4,SUM('(6)Amortization Schedule '!E99:E102),IF($D$6=1,'(6)Amortization Schedule '!E36,0))))</f>
        <v>0</v>
      </c>
      <c r="E36" s="74">
        <f t="shared" si="0"/>
        <v>0</v>
      </c>
      <c r="F36" s="74">
        <f t="shared" si="1"/>
        <v>0</v>
      </c>
    </row>
    <row r="37" spans="1:6" ht="18" x14ac:dyDescent="0.25">
      <c r="B37" s="71">
        <f t="shared" si="2"/>
        <v>0</v>
      </c>
      <c r="C37" s="74">
        <f t="shared" si="3"/>
        <v>0</v>
      </c>
      <c r="D37" s="74">
        <f>IF($D$6=12,SUM('(6)Amortization Schedule '!E279:E290),IF($D$6=2,SUM('(6)Amortization Schedule '!E59:E60),IF($D$6=4,SUM('(6)Amortization Schedule '!E103:E106),IF($D$6=1,'(6)Amortization Schedule '!E37,0))))</f>
        <v>0</v>
      </c>
      <c r="E37" s="74">
        <f t="shared" si="0"/>
        <v>0</v>
      </c>
      <c r="F37" s="74">
        <f t="shared" si="1"/>
        <v>0</v>
      </c>
    </row>
    <row r="38" spans="1:6" ht="18" x14ac:dyDescent="0.25">
      <c r="B38" s="71">
        <f t="shared" si="2"/>
        <v>0</v>
      </c>
      <c r="C38" s="74">
        <f t="shared" si="3"/>
        <v>0</v>
      </c>
      <c r="D38" s="74">
        <f>IF($D$6=12,SUM('(6)Amortization Schedule '!E291:E302),IF($D$6=2,SUM('(6)Amortization Schedule '!E61:E62),IF($D$6=4,SUM('(6)Amortization Schedule '!E107:E110),IF($D$6=1,'(6)Amortization Schedule '!E38,0))))</f>
        <v>0</v>
      </c>
      <c r="E38" s="74">
        <f t="shared" si="0"/>
        <v>0</v>
      </c>
      <c r="F38" s="74">
        <f t="shared" si="1"/>
        <v>0</v>
      </c>
    </row>
    <row r="39" spans="1:6" ht="18" x14ac:dyDescent="0.25">
      <c r="B39" s="71">
        <f t="shared" si="2"/>
        <v>0</v>
      </c>
      <c r="C39" s="74">
        <f t="shared" si="3"/>
        <v>0</v>
      </c>
      <c r="D39" s="74">
        <f>IF($D$6=12,SUM('(6)Amortization Schedule '!E303:E314),IF($D$6=2,SUM('(6)Amortization Schedule '!E63:E64),IF($D$6=4,SUM('(6)Amortization Schedule '!E111:E114),IF($D$6=1,'(6)Amortization Schedule '!E39,0))))</f>
        <v>0</v>
      </c>
      <c r="E39" s="74">
        <f t="shared" si="0"/>
        <v>0</v>
      </c>
      <c r="F39" s="74">
        <f t="shared" si="1"/>
        <v>0</v>
      </c>
    </row>
    <row r="40" spans="1:6" ht="18" x14ac:dyDescent="0.25">
      <c r="B40" s="71">
        <f t="shared" si="2"/>
        <v>0</v>
      </c>
      <c r="C40" s="74">
        <f t="shared" si="3"/>
        <v>0</v>
      </c>
      <c r="D40" s="74">
        <f>IF($D$6=12,SUM('(6)Amortization Schedule '!E315:E326),IF($D$6=2,SUM('(6)Amortization Schedule '!E65:E66),IF($D$6=4,SUM('(6)Amortization Schedule '!E115:E118),IF($D$6=1,'(6)Amortization Schedule '!E40,0))))</f>
        <v>0</v>
      </c>
      <c r="E40" s="74">
        <f t="shared" si="0"/>
        <v>0</v>
      </c>
      <c r="F40" s="74">
        <f t="shared" si="1"/>
        <v>0</v>
      </c>
    </row>
    <row r="41" spans="1:6" ht="18" x14ac:dyDescent="0.25">
      <c r="B41" s="71">
        <f t="shared" si="2"/>
        <v>0</v>
      </c>
      <c r="C41" s="74">
        <f t="shared" si="3"/>
        <v>0</v>
      </c>
      <c r="D41" s="74">
        <f>IF($D$6=12,SUM('(6)Amortization Schedule '!E327:E338),IF($D$6=2,SUM('(6)Amortization Schedule '!E67:E68),IF($D$6=4,SUM('(6)Amortization Schedule '!E119:E122),IF($D$6=1,'(6)Amortization Schedule '!E41,0))))</f>
        <v>0</v>
      </c>
      <c r="E41" s="74">
        <f t="shared" si="0"/>
        <v>0</v>
      </c>
      <c r="F41" s="74">
        <f t="shared" si="1"/>
        <v>0</v>
      </c>
    </row>
    <row r="42" spans="1:6" ht="18" x14ac:dyDescent="0.25">
      <c r="B42" s="71">
        <f t="shared" si="2"/>
        <v>0</v>
      </c>
      <c r="C42" s="74">
        <f t="shared" si="3"/>
        <v>0</v>
      </c>
      <c r="D42" s="74">
        <f>IF($D$6=12,SUM('(6)Amortization Schedule '!E339:E350),IF($D$6=2,SUM('(6)Amortization Schedule '!E69:E70),IF($D$6=4,SUM('(6)Amortization Schedule '!E123:E126),IF($D$6=1,'(6)Amortization Schedule '!E42,0))))</f>
        <v>0</v>
      </c>
      <c r="E42" s="74">
        <f t="shared" si="0"/>
        <v>0</v>
      </c>
      <c r="F42" s="74">
        <f t="shared" si="1"/>
        <v>0</v>
      </c>
    </row>
    <row r="43" spans="1:6" ht="18" x14ac:dyDescent="0.25">
      <c r="B43" s="71">
        <f t="shared" si="2"/>
        <v>0</v>
      </c>
      <c r="C43" s="74">
        <f t="shared" si="3"/>
        <v>0</v>
      </c>
      <c r="D43" s="74">
        <f>IF($D$6=12,SUM('(6)Amortization Schedule '!E351:E362),IF($D$6=2,SUM('(6)Amortization Schedule '!E71:E72),IF($D$6=4,SUM('(6)Amortization Schedule '!E127:E130),IF($D$6=1,'(6)Amortization Schedule '!E43,0))))</f>
        <v>0</v>
      </c>
      <c r="E43" s="74">
        <f t="shared" si="0"/>
        <v>0</v>
      </c>
      <c r="F43" s="74">
        <f t="shared" si="1"/>
        <v>0</v>
      </c>
    </row>
    <row r="44" spans="1:6" ht="18" x14ac:dyDescent="0.25">
      <c r="B44" s="71">
        <f t="shared" si="2"/>
        <v>0</v>
      </c>
      <c r="C44" s="74">
        <f t="shared" si="3"/>
        <v>0</v>
      </c>
      <c r="D44" s="74">
        <f>IF($D$6=12,SUM('(6)Amortization Schedule '!E363:E374),IF($D$6=2,SUM('(6)Amortization Schedule '!E73:E74),IF($D$6=4,SUM('(6)Amortization Schedule '!E131:E134),IF($D$6=1,'(6)Amortization Schedule '!E44,0))))</f>
        <v>0</v>
      </c>
      <c r="E44" s="74">
        <f t="shared" si="0"/>
        <v>0</v>
      </c>
      <c r="F44" s="74">
        <f t="shared" si="1"/>
        <v>0</v>
      </c>
    </row>
    <row r="45" spans="1:6" ht="15.75" x14ac:dyDescent="0.25">
      <c r="A45" s="64"/>
      <c r="C45" s="62"/>
      <c r="D45" s="62"/>
      <c r="E45" s="62"/>
      <c r="F45" s="62"/>
    </row>
    <row r="46" spans="1:6" ht="15.75" x14ac:dyDescent="0.25">
      <c r="A46" s="64"/>
      <c r="C46" s="62"/>
      <c r="D46" s="62"/>
      <c r="E46" s="62"/>
      <c r="F46" s="62"/>
    </row>
    <row r="47" spans="1:6" ht="15.75" x14ac:dyDescent="0.25">
      <c r="A47" s="64"/>
      <c r="C47" s="62"/>
      <c r="D47" s="62"/>
      <c r="E47" s="62"/>
      <c r="F47" s="62"/>
    </row>
    <row r="48" spans="1:6" ht="15.75" x14ac:dyDescent="0.25">
      <c r="A48" s="64"/>
      <c r="C48" s="62"/>
      <c r="D48" s="62"/>
      <c r="E48" s="62"/>
      <c r="F48" s="62"/>
    </row>
    <row r="49" spans="1:6" ht="15.75" x14ac:dyDescent="0.25">
      <c r="A49" s="64"/>
      <c r="C49" s="62"/>
      <c r="D49" s="62"/>
      <c r="E49" s="62"/>
      <c r="F49" s="62"/>
    </row>
    <row r="50" spans="1:6" ht="15.75" x14ac:dyDescent="0.25">
      <c r="A50" s="64"/>
      <c r="C50" s="62"/>
      <c r="D50" s="62"/>
      <c r="E50" s="62"/>
      <c r="F50" s="62"/>
    </row>
    <row r="51" spans="1:6" ht="15.75" x14ac:dyDescent="0.25">
      <c r="A51" s="64"/>
      <c r="C51" s="62"/>
      <c r="D51" s="62"/>
      <c r="E51" s="62"/>
      <c r="F51" s="62"/>
    </row>
    <row r="52" spans="1:6" ht="15.75" x14ac:dyDescent="0.25">
      <c r="A52" s="64"/>
      <c r="C52" s="62"/>
      <c r="D52" s="62"/>
      <c r="E52" s="62"/>
      <c r="F52" s="62"/>
    </row>
    <row r="53" spans="1:6" ht="15.75" x14ac:dyDescent="0.25">
      <c r="A53" s="64"/>
      <c r="C53" s="62"/>
      <c r="D53" s="62"/>
      <c r="E53" s="62"/>
      <c r="F53" s="62"/>
    </row>
    <row r="54" spans="1:6" ht="15.75" x14ac:dyDescent="0.25">
      <c r="A54" s="64"/>
      <c r="C54" s="62"/>
      <c r="D54" s="62"/>
      <c r="E54" s="62"/>
      <c r="F54" s="62"/>
    </row>
    <row r="55" spans="1:6" ht="15.75" x14ac:dyDescent="0.25">
      <c r="A55" s="64"/>
      <c r="C55" s="62"/>
      <c r="D55" s="62"/>
      <c r="E55" s="62"/>
      <c r="F55" s="62"/>
    </row>
    <row r="56" spans="1:6" ht="15.75" x14ac:dyDescent="0.25">
      <c r="A56" s="64"/>
      <c r="C56" s="62"/>
      <c r="D56" s="62"/>
      <c r="E56" s="62"/>
      <c r="F56" s="62"/>
    </row>
    <row r="57" spans="1:6" ht="15.75" x14ac:dyDescent="0.25">
      <c r="A57" s="64"/>
      <c r="C57" s="62"/>
      <c r="D57" s="62"/>
      <c r="E57" s="62"/>
      <c r="F57" s="62"/>
    </row>
    <row r="58" spans="1:6" ht="15.75" x14ac:dyDescent="0.25">
      <c r="A58" s="64"/>
      <c r="C58" s="62"/>
      <c r="D58" s="62"/>
      <c r="E58" s="62"/>
      <c r="F58" s="62"/>
    </row>
    <row r="59" spans="1:6" ht="15.75" x14ac:dyDescent="0.25">
      <c r="A59" s="64"/>
      <c r="C59" s="62"/>
      <c r="D59" s="62"/>
      <c r="E59" s="62"/>
      <c r="F59" s="62"/>
    </row>
    <row r="60" spans="1:6" ht="15.75" x14ac:dyDescent="0.25">
      <c r="A60" s="64"/>
      <c r="C60" s="62"/>
      <c r="D60" s="62"/>
      <c r="E60" s="62"/>
      <c r="F60" s="62"/>
    </row>
    <row r="61" spans="1:6" ht="15.75" x14ac:dyDescent="0.25">
      <c r="A61" s="64"/>
      <c r="C61" s="62"/>
      <c r="D61" s="62"/>
      <c r="E61" s="62"/>
      <c r="F61" s="62"/>
    </row>
    <row r="62" spans="1:6" ht="15.75" x14ac:dyDescent="0.25">
      <c r="A62" s="64"/>
      <c r="C62" s="62"/>
      <c r="D62" s="62"/>
      <c r="E62" s="62"/>
      <c r="F62" s="62"/>
    </row>
    <row r="63" spans="1:6" ht="15.75" x14ac:dyDescent="0.25">
      <c r="A63" s="64"/>
      <c r="C63" s="62"/>
      <c r="D63" s="62"/>
      <c r="E63" s="62"/>
      <c r="F63" s="62"/>
    </row>
    <row r="64" spans="1:6" ht="15.75" x14ac:dyDescent="0.25">
      <c r="A64" s="64"/>
      <c r="C64" s="62"/>
      <c r="D64" s="62"/>
      <c r="E64" s="62"/>
      <c r="F64" s="62"/>
    </row>
    <row r="65" spans="1:6" ht="15.75" x14ac:dyDescent="0.25">
      <c r="A65" s="64"/>
      <c r="C65" s="62"/>
      <c r="D65" s="62"/>
      <c r="E65" s="62"/>
      <c r="F65" s="62"/>
    </row>
    <row r="66" spans="1:6" ht="15.75" x14ac:dyDescent="0.25">
      <c r="A66" s="64"/>
      <c r="C66" s="62"/>
      <c r="D66" s="62"/>
      <c r="E66" s="62"/>
      <c r="F66" s="62"/>
    </row>
    <row r="67" spans="1:6" ht="15.75" x14ac:dyDescent="0.25">
      <c r="A67" s="64"/>
      <c r="C67" s="62"/>
      <c r="D67" s="62"/>
      <c r="E67" s="62"/>
      <c r="F67" s="62"/>
    </row>
    <row r="68" spans="1:6" ht="15.75" x14ac:dyDescent="0.25">
      <c r="A68" s="64"/>
      <c r="C68" s="62"/>
      <c r="D68" s="62"/>
      <c r="E68" s="62"/>
      <c r="F68" s="62"/>
    </row>
    <row r="69" spans="1:6" ht="15.75" x14ac:dyDescent="0.25">
      <c r="A69" s="64"/>
      <c r="C69" s="62"/>
      <c r="D69" s="62"/>
      <c r="E69" s="62"/>
      <c r="F69" s="62"/>
    </row>
    <row r="70" spans="1:6" ht="15.75" x14ac:dyDescent="0.25">
      <c r="A70" s="64"/>
      <c r="C70" s="62"/>
      <c r="D70" s="62"/>
      <c r="E70" s="62"/>
      <c r="F70" s="62"/>
    </row>
    <row r="71" spans="1:6" ht="15.75" x14ac:dyDescent="0.25">
      <c r="A71" s="64"/>
      <c r="C71" s="62"/>
      <c r="D71" s="62"/>
      <c r="E71" s="62"/>
      <c r="F71" s="62"/>
    </row>
    <row r="72" spans="1:6" ht="15.75" x14ac:dyDescent="0.25">
      <c r="A72" s="64"/>
      <c r="C72" s="62"/>
      <c r="D72" s="62"/>
      <c r="E72" s="62"/>
      <c r="F72" s="62"/>
    </row>
    <row r="73" spans="1:6" ht="15.75" x14ac:dyDescent="0.25">
      <c r="A73" s="64"/>
      <c r="C73" s="62"/>
      <c r="D73" s="62"/>
      <c r="E73" s="62"/>
      <c r="F73" s="62"/>
    </row>
    <row r="74" spans="1:6" ht="15.75" x14ac:dyDescent="0.25">
      <c r="A74" s="64"/>
      <c r="C74" s="62"/>
      <c r="D74" s="62"/>
      <c r="E74" s="62"/>
      <c r="F74" s="62"/>
    </row>
    <row r="75" spans="1:6" ht="15.75" x14ac:dyDescent="0.25">
      <c r="A75" s="64"/>
      <c r="C75" s="62"/>
      <c r="D75" s="62"/>
      <c r="E75" s="62"/>
      <c r="F75" s="62"/>
    </row>
    <row r="76" spans="1:6" ht="15.75" x14ac:dyDescent="0.25">
      <c r="A76" s="64"/>
      <c r="C76" s="62"/>
      <c r="D76" s="62"/>
      <c r="E76" s="62"/>
      <c r="F76" s="62"/>
    </row>
    <row r="77" spans="1:6" ht="15.75" x14ac:dyDescent="0.25">
      <c r="A77" s="64"/>
      <c r="C77" s="62"/>
      <c r="D77" s="62"/>
      <c r="E77" s="62"/>
      <c r="F77" s="62"/>
    </row>
    <row r="78" spans="1:6" ht="15.75" x14ac:dyDescent="0.25">
      <c r="A78" s="64"/>
      <c r="C78" s="62"/>
      <c r="D78" s="62"/>
      <c r="E78" s="62"/>
      <c r="F78" s="62"/>
    </row>
    <row r="79" spans="1:6" ht="15.75" x14ac:dyDescent="0.25">
      <c r="A79" s="64"/>
      <c r="C79" s="62"/>
      <c r="D79" s="62"/>
      <c r="E79" s="62"/>
      <c r="F79" s="62"/>
    </row>
    <row r="80" spans="1:6" ht="15.75" x14ac:dyDescent="0.25">
      <c r="A80" s="64"/>
      <c r="C80" s="62"/>
      <c r="D80" s="62"/>
      <c r="E80" s="62"/>
      <c r="F80" s="62"/>
    </row>
    <row r="81" spans="1:6" ht="15.75" x14ac:dyDescent="0.25">
      <c r="A81" s="64"/>
      <c r="C81" s="62"/>
      <c r="D81" s="62"/>
      <c r="E81" s="62"/>
      <c r="F81" s="62"/>
    </row>
    <row r="82" spans="1:6" ht="15.75" x14ac:dyDescent="0.25">
      <c r="A82" s="64"/>
      <c r="C82" s="62"/>
      <c r="D82" s="62"/>
      <c r="E82" s="62"/>
      <c r="F82" s="62"/>
    </row>
    <row r="83" spans="1:6" ht="15.75" x14ac:dyDescent="0.25">
      <c r="A83" s="64"/>
      <c r="C83" s="62"/>
      <c r="D83" s="62"/>
      <c r="E83" s="62"/>
      <c r="F83" s="62"/>
    </row>
    <row r="84" spans="1:6" ht="15.75" x14ac:dyDescent="0.25">
      <c r="A84" s="64"/>
      <c r="C84" s="62"/>
      <c r="D84" s="62"/>
      <c r="E84" s="62"/>
      <c r="F84" s="62"/>
    </row>
    <row r="85" spans="1:6" ht="15.75" x14ac:dyDescent="0.25">
      <c r="A85" s="64"/>
      <c r="C85" s="62"/>
      <c r="D85" s="62"/>
      <c r="E85" s="62"/>
      <c r="F85" s="62"/>
    </row>
    <row r="86" spans="1:6" ht="15.75" x14ac:dyDescent="0.25">
      <c r="A86" s="64"/>
      <c r="C86" s="62"/>
      <c r="D86" s="62"/>
      <c r="E86" s="62"/>
      <c r="F86" s="62"/>
    </row>
    <row r="87" spans="1:6" ht="15.75" x14ac:dyDescent="0.25">
      <c r="A87" s="64"/>
      <c r="C87" s="62"/>
      <c r="D87" s="62"/>
      <c r="E87" s="62"/>
      <c r="F87" s="62"/>
    </row>
    <row r="88" spans="1:6" ht="15.75" x14ac:dyDescent="0.25">
      <c r="A88" s="64"/>
      <c r="C88" s="62"/>
      <c r="D88" s="62"/>
      <c r="E88" s="62"/>
      <c r="F88" s="62"/>
    </row>
    <row r="89" spans="1:6" ht="15.75" x14ac:dyDescent="0.25">
      <c r="A89" s="64"/>
      <c r="C89" s="62"/>
      <c r="D89" s="62"/>
      <c r="E89" s="62"/>
      <c r="F89" s="62"/>
    </row>
    <row r="90" spans="1:6" ht="15.75" x14ac:dyDescent="0.25">
      <c r="A90" s="64"/>
      <c r="C90" s="62"/>
      <c r="D90" s="62"/>
      <c r="E90" s="62"/>
      <c r="F90" s="62"/>
    </row>
    <row r="91" spans="1:6" ht="15.75" x14ac:dyDescent="0.25">
      <c r="A91" s="64"/>
      <c r="C91" s="62"/>
      <c r="D91" s="62"/>
      <c r="E91" s="62"/>
      <c r="F91" s="62"/>
    </row>
    <row r="92" spans="1:6" ht="15.75" x14ac:dyDescent="0.25">
      <c r="A92" s="64"/>
      <c r="C92" s="62"/>
      <c r="D92" s="62"/>
      <c r="E92" s="62"/>
      <c r="F92" s="62"/>
    </row>
    <row r="93" spans="1:6" ht="15.75" x14ac:dyDescent="0.25">
      <c r="A93" s="64"/>
      <c r="C93" s="62"/>
      <c r="D93" s="62"/>
      <c r="E93" s="62"/>
      <c r="F93" s="62"/>
    </row>
    <row r="94" spans="1:6" ht="15.75" x14ac:dyDescent="0.25">
      <c r="A94" s="64"/>
      <c r="C94" s="62"/>
      <c r="D94" s="62"/>
      <c r="E94" s="62"/>
      <c r="F94" s="62"/>
    </row>
    <row r="95" spans="1:6" ht="15.75" x14ac:dyDescent="0.25">
      <c r="A95" s="64"/>
      <c r="C95" s="62"/>
      <c r="D95" s="62"/>
      <c r="E95" s="62"/>
      <c r="F95" s="62"/>
    </row>
    <row r="96" spans="1:6" ht="15.75" x14ac:dyDescent="0.25">
      <c r="A96" s="64"/>
      <c r="C96" s="62"/>
      <c r="D96" s="62"/>
      <c r="E96" s="62"/>
      <c r="F96" s="62"/>
    </row>
    <row r="97" spans="1:6" ht="15.75" x14ac:dyDescent="0.25">
      <c r="A97" s="64"/>
      <c r="C97" s="62"/>
      <c r="D97" s="62"/>
      <c r="E97" s="62"/>
      <c r="F97" s="62"/>
    </row>
    <row r="98" spans="1:6" ht="15.75" x14ac:dyDescent="0.25">
      <c r="A98" s="64"/>
      <c r="C98" s="62"/>
      <c r="D98" s="62"/>
      <c r="E98" s="62"/>
      <c r="F98" s="62"/>
    </row>
    <row r="99" spans="1:6" ht="15.75" x14ac:dyDescent="0.25">
      <c r="A99" s="64"/>
      <c r="C99" s="62"/>
      <c r="D99" s="62"/>
      <c r="E99" s="62"/>
      <c r="F99" s="62"/>
    </row>
    <row r="100" spans="1:6" ht="15.75" x14ac:dyDescent="0.25">
      <c r="A100" s="64"/>
      <c r="C100" s="62"/>
      <c r="D100" s="62"/>
      <c r="E100" s="62"/>
      <c r="F100" s="62"/>
    </row>
    <row r="101" spans="1:6" ht="15.75" x14ac:dyDescent="0.25">
      <c r="A101" s="64"/>
      <c r="C101" s="62"/>
      <c r="D101" s="62"/>
      <c r="E101" s="62"/>
      <c r="F101" s="62"/>
    </row>
    <row r="102" spans="1:6" ht="15.75" x14ac:dyDescent="0.25">
      <c r="A102" s="64"/>
      <c r="C102" s="62"/>
      <c r="D102" s="62"/>
      <c r="E102" s="62"/>
      <c r="F102" s="62"/>
    </row>
    <row r="103" spans="1:6" ht="15.75" x14ac:dyDescent="0.25">
      <c r="A103" s="64"/>
      <c r="C103" s="62"/>
      <c r="D103" s="62"/>
      <c r="E103" s="62"/>
      <c r="F103" s="62"/>
    </row>
    <row r="104" spans="1:6" ht="15.75" x14ac:dyDescent="0.25">
      <c r="A104" s="64"/>
      <c r="C104" s="62"/>
      <c r="D104" s="62"/>
      <c r="E104" s="62"/>
      <c r="F104" s="62"/>
    </row>
    <row r="105" spans="1:6" ht="15.75" x14ac:dyDescent="0.25">
      <c r="A105" s="64"/>
      <c r="C105" s="62"/>
      <c r="D105" s="62"/>
      <c r="E105" s="62"/>
      <c r="F105" s="62"/>
    </row>
    <row r="106" spans="1:6" ht="15.75" x14ac:dyDescent="0.25">
      <c r="A106" s="64"/>
      <c r="C106" s="62"/>
      <c r="D106" s="62"/>
      <c r="E106" s="62"/>
      <c r="F106" s="62"/>
    </row>
    <row r="107" spans="1:6" ht="15.75" x14ac:dyDescent="0.25">
      <c r="A107" s="64"/>
      <c r="C107" s="62"/>
      <c r="D107" s="62"/>
      <c r="E107" s="62"/>
      <c r="F107" s="62"/>
    </row>
    <row r="108" spans="1:6" ht="15.75" x14ac:dyDescent="0.25">
      <c r="A108" s="64"/>
      <c r="C108" s="62"/>
      <c r="D108" s="62"/>
      <c r="E108" s="62"/>
      <c r="F108" s="62"/>
    </row>
    <row r="109" spans="1:6" ht="15.75" x14ac:dyDescent="0.25">
      <c r="A109" s="64"/>
      <c r="C109" s="62"/>
      <c r="D109" s="62"/>
      <c r="E109" s="62"/>
      <c r="F109" s="62"/>
    </row>
    <row r="110" spans="1:6" ht="15.75" x14ac:dyDescent="0.25">
      <c r="A110" s="64"/>
      <c r="C110" s="62"/>
      <c r="D110" s="62"/>
      <c r="E110" s="62"/>
      <c r="F110" s="62"/>
    </row>
    <row r="111" spans="1:6" ht="15.75" x14ac:dyDescent="0.25">
      <c r="A111" s="64"/>
      <c r="C111" s="62"/>
      <c r="D111" s="62"/>
      <c r="E111" s="62"/>
      <c r="F111" s="62"/>
    </row>
    <row r="112" spans="1:6" ht="15.75" x14ac:dyDescent="0.25">
      <c r="A112" s="64"/>
      <c r="C112" s="62"/>
      <c r="D112" s="62"/>
      <c r="E112" s="62"/>
      <c r="F112" s="62"/>
    </row>
    <row r="113" spans="1:6" ht="15.75" x14ac:dyDescent="0.25">
      <c r="A113" s="64"/>
      <c r="C113" s="62"/>
      <c r="D113" s="62"/>
      <c r="E113" s="62"/>
      <c r="F113" s="62"/>
    </row>
    <row r="114" spans="1:6" ht="15.75" x14ac:dyDescent="0.25">
      <c r="A114" s="64"/>
      <c r="C114" s="62"/>
      <c r="D114" s="62"/>
      <c r="E114" s="62"/>
      <c r="F114" s="62"/>
    </row>
    <row r="115" spans="1:6" ht="15.75" x14ac:dyDescent="0.25">
      <c r="A115" s="64"/>
      <c r="C115" s="62"/>
      <c r="D115" s="62"/>
      <c r="E115" s="62"/>
      <c r="F115" s="62"/>
    </row>
    <row r="116" spans="1:6" ht="15.75" x14ac:dyDescent="0.25">
      <c r="A116" s="64"/>
      <c r="C116" s="62"/>
      <c r="D116" s="62"/>
      <c r="E116" s="62"/>
      <c r="F116" s="62"/>
    </row>
    <row r="117" spans="1:6" ht="15.75" x14ac:dyDescent="0.25">
      <c r="A117" s="64"/>
      <c r="C117" s="62"/>
      <c r="D117" s="62"/>
      <c r="E117" s="62"/>
      <c r="F117" s="62"/>
    </row>
    <row r="118" spans="1:6" ht="15.75" x14ac:dyDescent="0.25">
      <c r="A118" s="64"/>
      <c r="C118" s="62"/>
      <c r="D118" s="62"/>
      <c r="E118" s="62"/>
      <c r="F118" s="62"/>
    </row>
    <row r="119" spans="1:6" ht="15.75" x14ac:dyDescent="0.25">
      <c r="A119" s="64"/>
      <c r="C119" s="62"/>
      <c r="D119" s="62"/>
      <c r="E119" s="62"/>
      <c r="F119" s="62"/>
    </row>
    <row r="120" spans="1:6" ht="15.75" x14ac:dyDescent="0.25">
      <c r="A120" s="64"/>
      <c r="C120" s="62"/>
      <c r="D120" s="62"/>
      <c r="E120" s="62"/>
      <c r="F120" s="62"/>
    </row>
    <row r="121" spans="1:6" ht="15.75" x14ac:dyDescent="0.25">
      <c r="A121" s="64"/>
      <c r="C121" s="62"/>
      <c r="D121" s="62"/>
      <c r="E121" s="62"/>
      <c r="F121" s="62"/>
    </row>
    <row r="122" spans="1:6" ht="15.75" x14ac:dyDescent="0.25">
      <c r="A122" s="64"/>
      <c r="C122" s="62"/>
      <c r="D122" s="62"/>
      <c r="E122" s="62"/>
      <c r="F122" s="62"/>
    </row>
    <row r="123" spans="1:6" ht="15.75" x14ac:dyDescent="0.25">
      <c r="A123" s="64"/>
      <c r="C123" s="62"/>
      <c r="D123" s="62"/>
      <c r="E123" s="62"/>
      <c r="F123" s="62"/>
    </row>
    <row r="124" spans="1:6" ht="15.75" x14ac:dyDescent="0.25">
      <c r="A124" s="64"/>
      <c r="C124" s="62"/>
      <c r="D124" s="62"/>
      <c r="E124" s="62"/>
      <c r="F124" s="62"/>
    </row>
    <row r="125" spans="1:6" ht="15.75" x14ac:dyDescent="0.25">
      <c r="A125" s="64"/>
      <c r="C125" s="62"/>
      <c r="D125" s="62"/>
      <c r="E125" s="62"/>
      <c r="F125" s="62"/>
    </row>
    <row r="126" spans="1:6" ht="15.75" x14ac:dyDescent="0.25">
      <c r="A126" s="64"/>
      <c r="C126" s="62"/>
      <c r="D126" s="62"/>
      <c r="E126" s="62"/>
      <c r="F126" s="62"/>
    </row>
    <row r="127" spans="1:6" ht="15.75" x14ac:dyDescent="0.25">
      <c r="A127" s="64"/>
      <c r="C127" s="62"/>
      <c r="D127" s="62"/>
      <c r="E127" s="62"/>
      <c r="F127" s="62"/>
    </row>
    <row r="128" spans="1:6" ht="15.75" x14ac:dyDescent="0.25">
      <c r="A128" s="64"/>
      <c r="C128" s="62"/>
      <c r="D128" s="62"/>
      <c r="E128" s="62"/>
      <c r="F128" s="62"/>
    </row>
    <row r="129" spans="1:6" ht="15.75" x14ac:dyDescent="0.25">
      <c r="A129" s="64"/>
      <c r="C129" s="62"/>
      <c r="D129" s="62"/>
      <c r="E129" s="62"/>
      <c r="F129" s="62"/>
    </row>
    <row r="130" spans="1:6" ht="15.75" x14ac:dyDescent="0.25">
      <c r="A130" s="64"/>
      <c r="C130" s="62"/>
      <c r="D130" s="62"/>
      <c r="E130" s="62"/>
      <c r="F130" s="62"/>
    </row>
    <row r="131" spans="1:6" ht="15.75" x14ac:dyDescent="0.25">
      <c r="A131" s="64"/>
      <c r="C131" s="62"/>
      <c r="D131" s="62"/>
      <c r="E131" s="62"/>
      <c r="F131" s="62"/>
    </row>
    <row r="132" spans="1:6" ht="15.75" x14ac:dyDescent="0.25">
      <c r="A132" s="64"/>
      <c r="C132" s="62"/>
      <c r="D132" s="62"/>
      <c r="E132" s="62"/>
      <c r="F132" s="62"/>
    </row>
    <row r="133" spans="1:6" ht="15.75" x14ac:dyDescent="0.25">
      <c r="A133" s="64"/>
      <c r="C133" s="62"/>
      <c r="D133" s="62"/>
      <c r="E133" s="62"/>
      <c r="F133" s="62"/>
    </row>
    <row r="134" spans="1:6" ht="15.75" x14ac:dyDescent="0.25">
      <c r="A134" s="64"/>
      <c r="C134" s="62"/>
      <c r="D134" s="62"/>
      <c r="E134" s="62"/>
      <c r="F134" s="62"/>
    </row>
    <row r="135" spans="1:6" ht="15.75" x14ac:dyDescent="0.25">
      <c r="A135" s="64"/>
      <c r="C135" s="62"/>
      <c r="D135" s="62"/>
      <c r="E135" s="62"/>
      <c r="F135" s="62"/>
    </row>
    <row r="136" spans="1:6" ht="15.75" x14ac:dyDescent="0.25">
      <c r="A136" s="64"/>
      <c r="C136" s="62"/>
      <c r="D136" s="62"/>
      <c r="E136" s="62"/>
      <c r="F136" s="62"/>
    </row>
    <row r="137" spans="1:6" ht="15.75" x14ac:dyDescent="0.25">
      <c r="A137" s="64"/>
      <c r="C137" s="62"/>
      <c r="D137" s="62"/>
      <c r="E137" s="62"/>
      <c r="F137" s="62"/>
    </row>
    <row r="138" spans="1:6" ht="15.75" x14ac:dyDescent="0.25">
      <c r="A138" s="64"/>
      <c r="C138" s="62"/>
      <c r="D138" s="62"/>
      <c r="E138" s="62"/>
      <c r="F138" s="62"/>
    </row>
    <row r="139" spans="1:6" ht="15.75" x14ac:dyDescent="0.25">
      <c r="A139" s="64"/>
      <c r="C139" s="62"/>
      <c r="D139" s="62"/>
      <c r="E139" s="62"/>
      <c r="F139" s="62"/>
    </row>
    <row r="140" spans="1:6" ht="15.75" x14ac:dyDescent="0.25">
      <c r="A140" s="64"/>
      <c r="C140" s="62"/>
      <c r="D140" s="62"/>
      <c r="E140" s="62"/>
      <c r="F140" s="62"/>
    </row>
    <row r="141" spans="1:6" ht="15.75" x14ac:dyDescent="0.25">
      <c r="A141" s="64"/>
      <c r="C141" s="62"/>
      <c r="D141" s="62"/>
      <c r="E141" s="62"/>
      <c r="F141" s="62"/>
    </row>
    <row r="142" spans="1:6" ht="15.75" x14ac:dyDescent="0.25">
      <c r="A142" s="64"/>
      <c r="C142" s="62"/>
      <c r="D142" s="62"/>
      <c r="E142" s="62"/>
      <c r="F142" s="62"/>
    </row>
    <row r="143" spans="1:6" ht="15.75" x14ac:dyDescent="0.25">
      <c r="A143" s="64"/>
      <c r="C143" s="62"/>
      <c r="D143" s="62"/>
      <c r="E143" s="62"/>
      <c r="F143" s="62"/>
    </row>
    <row r="144" spans="1:6" ht="15.75" x14ac:dyDescent="0.25">
      <c r="A144" s="64"/>
      <c r="C144" s="62"/>
      <c r="D144" s="62"/>
      <c r="E144" s="62"/>
      <c r="F144" s="62"/>
    </row>
    <row r="145" spans="1:6" ht="15.75" x14ac:dyDescent="0.25">
      <c r="A145" s="64"/>
      <c r="C145" s="62"/>
      <c r="D145" s="62"/>
      <c r="E145" s="62"/>
      <c r="F145" s="62"/>
    </row>
    <row r="146" spans="1:6" ht="15.75" x14ac:dyDescent="0.25">
      <c r="A146" s="64"/>
      <c r="C146" s="62"/>
      <c r="D146" s="62"/>
      <c r="E146" s="62"/>
      <c r="F146" s="62"/>
    </row>
    <row r="147" spans="1:6" ht="15.75" x14ac:dyDescent="0.25">
      <c r="A147" s="64"/>
      <c r="C147" s="62"/>
      <c r="D147" s="62"/>
      <c r="E147" s="62"/>
      <c r="F147" s="62"/>
    </row>
    <row r="148" spans="1:6" ht="15.75" x14ac:dyDescent="0.25">
      <c r="A148" s="64"/>
      <c r="C148" s="62"/>
      <c r="D148" s="62"/>
      <c r="E148" s="62"/>
      <c r="F148" s="62"/>
    </row>
    <row r="149" spans="1:6" ht="15.75" x14ac:dyDescent="0.25">
      <c r="A149" s="64"/>
      <c r="C149" s="62"/>
      <c r="D149" s="62"/>
      <c r="E149" s="62"/>
      <c r="F149" s="62"/>
    </row>
    <row r="150" spans="1:6" ht="15.75" x14ac:dyDescent="0.25">
      <c r="A150" s="64"/>
      <c r="C150" s="62"/>
      <c r="D150" s="62"/>
      <c r="E150" s="62"/>
      <c r="F150" s="62"/>
    </row>
    <row r="151" spans="1:6" ht="15.75" x14ac:dyDescent="0.25">
      <c r="A151" s="64"/>
      <c r="C151" s="62"/>
      <c r="D151" s="62"/>
      <c r="E151" s="62"/>
      <c r="F151" s="62"/>
    </row>
    <row r="152" spans="1:6" ht="15.75" x14ac:dyDescent="0.25">
      <c r="A152" s="64"/>
      <c r="C152" s="62"/>
      <c r="D152" s="62"/>
      <c r="E152" s="62"/>
      <c r="F152" s="62"/>
    </row>
    <row r="153" spans="1:6" ht="15.75" x14ac:dyDescent="0.25">
      <c r="A153" s="64"/>
      <c r="C153" s="62"/>
      <c r="D153" s="62"/>
      <c r="E153" s="62"/>
      <c r="F153" s="62"/>
    </row>
    <row r="154" spans="1:6" ht="15.75" x14ac:dyDescent="0.25">
      <c r="A154" s="64"/>
      <c r="C154" s="62"/>
      <c r="D154" s="62"/>
      <c r="E154" s="62"/>
      <c r="F154" s="62"/>
    </row>
    <row r="155" spans="1:6" ht="15.75" x14ac:dyDescent="0.25">
      <c r="A155" s="64"/>
      <c r="C155" s="62"/>
      <c r="D155" s="62"/>
      <c r="E155" s="62"/>
      <c r="F155" s="62"/>
    </row>
    <row r="156" spans="1:6" ht="15.75" x14ac:dyDescent="0.25">
      <c r="A156" s="64"/>
      <c r="C156" s="62"/>
      <c r="D156" s="62"/>
      <c r="E156" s="62"/>
      <c r="F156" s="62"/>
    </row>
    <row r="157" spans="1:6" ht="15.75" x14ac:dyDescent="0.25">
      <c r="A157" s="64"/>
      <c r="C157" s="62"/>
      <c r="D157" s="62"/>
      <c r="E157" s="62"/>
      <c r="F157" s="62"/>
    </row>
    <row r="158" spans="1:6" ht="15.75" x14ac:dyDescent="0.25">
      <c r="A158" s="64"/>
      <c r="C158" s="62"/>
      <c r="D158" s="62"/>
      <c r="E158" s="62"/>
      <c r="F158" s="62"/>
    </row>
    <row r="159" spans="1:6" ht="15.75" x14ac:dyDescent="0.25">
      <c r="A159" s="64"/>
      <c r="C159" s="62"/>
      <c r="D159" s="62"/>
      <c r="E159" s="62"/>
      <c r="F159" s="62"/>
    </row>
    <row r="160" spans="1:6" ht="15.75" x14ac:dyDescent="0.25">
      <c r="A160" s="64"/>
      <c r="C160" s="62"/>
      <c r="D160" s="62"/>
      <c r="E160" s="62"/>
      <c r="F160" s="62"/>
    </row>
    <row r="161" spans="1:6" ht="15.75" x14ac:dyDescent="0.25">
      <c r="A161" s="64"/>
      <c r="C161" s="62"/>
      <c r="D161" s="62"/>
      <c r="E161" s="62"/>
      <c r="F161" s="62"/>
    </row>
    <row r="162" spans="1:6" ht="15.75" x14ac:dyDescent="0.25">
      <c r="A162" s="64"/>
      <c r="C162" s="62"/>
      <c r="D162" s="62"/>
      <c r="E162" s="62"/>
      <c r="F162" s="62"/>
    </row>
    <row r="163" spans="1:6" ht="15.75" x14ac:dyDescent="0.25">
      <c r="A163" s="64"/>
      <c r="C163" s="62"/>
      <c r="D163" s="62"/>
      <c r="E163" s="62"/>
      <c r="F163" s="62"/>
    </row>
    <row r="164" spans="1:6" ht="15.75" x14ac:dyDescent="0.25">
      <c r="A164" s="64"/>
      <c r="C164" s="62"/>
      <c r="D164" s="62"/>
      <c r="E164" s="62"/>
      <c r="F164" s="62"/>
    </row>
    <row r="165" spans="1:6" ht="15.75" x14ac:dyDescent="0.25">
      <c r="A165" s="64"/>
      <c r="C165" s="62"/>
      <c r="D165" s="62"/>
      <c r="E165" s="62"/>
      <c r="F165" s="62"/>
    </row>
    <row r="166" spans="1:6" ht="15.75" x14ac:dyDescent="0.25">
      <c r="A166" s="64"/>
      <c r="C166" s="62"/>
      <c r="D166" s="62"/>
      <c r="E166" s="62"/>
      <c r="F166" s="62"/>
    </row>
    <row r="167" spans="1:6" ht="15.75" x14ac:dyDescent="0.25">
      <c r="A167" s="64"/>
      <c r="C167" s="62"/>
      <c r="D167" s="62"/>
      <c r="E167" s="62"/>
      <c r="F167" s="62"/>
    </row>
    <row r="168" spans="1:6" ht="15.75" x14ac:dyDescent="0.25">
      <c r="A168" s="64"/>
      <c r="C168" s="62"/>
      <c r="D168" s="62"/>
      <c r="E168" s="62"/>
      <c r="F168" s="62"/>
    </row>
    <row r="169" spans="1:6" ht="15.75" x14ac:dyDescent="0.25">
      <c r="A169" s="64"/>
      <c r="C169" s="62"/>
      <c r="D169" s="62"/>
      <c r="E169" s="62"/>
      <c r="F169" s="62"/>
    </row>
    <row r="170" spans="1:6" ht="15.75" x14ac:dyDescent="0.25">
      <c r="A170" s="64"/>
      <c r="C170" s="62"/>
      <c r="D170" s="62"/>
      <c r="E170" s="62"/>
      <c r="F170" s="62"/>
    </row>
    <row r="171" spans="1:6" ht="15.75" x14ac:dyDescent="0.25">
      <c r="A171" s="64"/>
      <c r="C171" s="62"/>
      <c r="D171" s="62"/>
      <c r="E171" s="62"/>
      <c r="F171" s="62"/>
    </row>
    <row r="172" spans="1:6" ht="15.75" x14ac:dyDescent="0.25">
      <c r="A172" s="64"/>
      <c r="C172" s="62"/>
      <c r="D172" s="62"/>
      <c r="E172" s="62"/>
      <c r="F172" s="62"/>
    </row>
    <row r="173" spans="1:6" ht="15.75" x14ac:dyDescent="0.25">
      <c r="A173" s="64"/>
      <c r="C173" s="62"/>
      <c r="D173" s="62"/>
      <c r="E173" s="62"/>
      <c r="F173" s="62"/>
    </row>
    <row r="174" spans="1:6" ht="15.75" x14ac:dyDescent="0.25">
      <c r="A174" s="64"/>
      <c r="C174" s="62"/>
      <c r="D174" s="62"/>
      <c r="E174" s="62"/>
      <c r="F174" s="62"/>
    </row>
    <row r="175" spans="1:6" ht="15.75" x14ac:dyDescent="0.25">
      <c r="A175" s="64"/>
      <c r="C175" s="62"/>
      <c r="D175" s="62"/>
      <c r="E175" s="62"/>
      <c r="F175" s="62"/>
    </row>
    <row r="176" spans="1:6" ht="15.75" x14ac:dyDescent="0.25">
      <c r="A176" s="64"/>
      <c r="C176" s="62"/>
      <c r="D176" s="62"/>
      <c r="E176" s="62"/>
      <c r="F176" s="62"/>
    </row>
    <row r="177" spans="1:6" ht="15.75" x14ac:dyDescent="0.25">
      <c r="A177" s="64"/>
      <c r="C177" s="62"/>
      <c r="D177" s="62"/>
      <c r="E177" s="62"/>
      <c r="F177" s="62"/>
    </row>
    <row r="178" spans="1:6" ht="15.75" x14ac:dyDescent="0.25">
      <c r="A178" s="64"/>
      <c r="C178" s="62"/>
      <c r="D178" s="62"/>
      <c r="E178" s="62"/>
      <c r="F178" s="62"/>
    </row>
    <row r="179" spans="1:6" ht="15.75" x14ac:dyDescent="0.25">
      <c r="A179" s="64"/>
      <c r="C179" s="62"/>
      <c r="D179" s="62"/>
      <c r="E179" s="62"/>
      <c r="F179" s="62"/>
    </row>
    <row r="180" spans="1:6" ht="15.75" x14ac:dyDescent="0.25">
      <c r="A180" s="64"/>
      <c r="C180" s="62"/>
      <c r="D180" s="62"/>
      <c r="E180" s="62"/>
      <c r="F180" s="62"/>
    </row>
    <row r="181" spans="1:6" ht="15.75" x14ac:dyDescent="0.25">
      <c r="A181" s="64"/>
      <c r="C181" s="62"/>
      <c r="D181" s="62"/>
      <c r="E181" s="62"/>
      <c r="F181" s="62"/>
    </row>
    <row r="182" spans="1:6" ht="15.75" x14ac:dyDescent="0.25">
      <c r="A182" s="64"/>
      <c r="C182" s="62"/>
      <c r="D182" s="62"/>
      <c r="E182" s="62"/>
      <c r="F182" s="62"/>
    </row>
    <row r="183" spans="1:6" ht="15.75" x14ac:dyDescent="0.25">
      <c r="A183" s="64"/>
      <c r="C183" s="62"/>
      <c r="D183" s="62"/>
      <c r="E183" s="62"/>
      <c r="F183" s="62"/>
    </row>
    <row r="184" spans="1:6" ht="15.75" x14ac:dyDescent="0.25">
      <c r="A184" s="64"/>
      <c r="C184" s="62"/>
      <c r="D184" s="62"/>
      <c r="E184" s="62"/>
      <c r="F184" s="62"/>
    </row>
    <row r="185" spans="1:6" ht="15.75" x14ac:dyDescent="0.25">
      <c r="A185" s="64"/>
      <c r="C185" s="62"/>
      <c r="D185" s="62"/>
      <c r="E185" s="62"/>
      <c r="F185" s="62"/>
    </row>
    <row r="186" spans="1:6" ht="15.75" x14ac:dyDescent="0.25">
      <c r="A186" s="64"/>
      <c r="C186" s="62"/>
      <c r="D186" s="62"/>
      <c r="E186" s="62"/>
      <c r="F186" s="62"/>
    </row>
    <row r="187" spans="1:6" ht="15.75" x14ac:dyDescent="0.25">
      <c r="A187" s="64"/>
      <c r="C187" s="62"/>
      <c r="D187" s="62"/>
      <c r="E187" s="62"/>
      <c r="F187" s="62"/>
    </row>
    <row r="188" spans="1:6" ht="15.75" x14ac:dyDescent="0.25">
      <c r="A188" s="64"/>
      <c r="C188" s="62"/>
      <c r="D188" s="62"/>
      <c r="E188" s="62"/>
      <c r="F188" s="62"/>
    </row>
    <row r="189" spans="1:6" ht="15.75" x14ac:dyDescent="0.25">
      <c r="A189" s="64"/>
      <c r="C189" s="62"/>
      <c r="D189" s="62"/>
      <c r="E189" s="62"/>
      <c r="F189" s="62"/>
    </row>
    <row r="190" spans="1:6" ht="15.75" x14ac:dyDescent="0.25">
      <c r="A190" s="64"/>
      <c r="C190" s="62"/>
      <c r="D190" s="62"/>
      <c r="E190" s="62"/>
      <c r="F190" s="62"/>
    </row>
    <row r="191" spans="1:6" ht="15.75" x14ac:dyDescent="0.25">
      <c r="A191" s="64"/>
      <c r="C191" s="62"/>
      <c r="D191" s="62"/>
      <c r="E191" s="62"/>
      <c r="F191" s="62"/>
    </row>
    <row r="192" spans="1:6" ht="15.75" x14ac:dyDescent="0.25">
      <c r="A192" s="64"/>
      <c r="C192" s="62"/>
      <c r="D192" s="62"/>
      <c r="E192" s="62"/>
      <c r="F192" s="62"/>
    </row>
    <row r="193" spans="1:6" ht="15.75" x14ac:dyDescent="0.25">
      <c r="A193" s="64"/>
      <c r="C193" s="62"/>
      <c r="D193" s="62"/>
      <c r="E193" s="62"/>
      <c r="F193" s="62"/>
    </row>
    <row r="194" spans="1:6" ht="15.75" x14ac:dyDescent="0.25">
      <c r="A194" s="64"/>
      <c r="C194" s="62"/>
      <c r="D194" s="62"/>
      <c r="E194" s="62"/>
      <c r="F194" s="62"/>
    </row>
    <row r="195" spans="1:6" ht="15.75" x14ac:dyDescent="0.25">
      <c r="A195" s="64"/>
      <c r="C195" s="62"/>
      <c r="D195" s="62"/>
      <c r="E195" s="62"/>
      <c r="F195" s="62"/>
    </row>
    <row r="196" spans="1:6" ht="15.75" x14ac:dyDescent="0.25">
      <c r="A196" s="64"/>
      <c r="C196" s="62"/>
      <c r="D196" s="62"/>
      <c r="E196" s="62"/>
      <c r="F196" s="62"/>
    </row>
    <row r="197" spans="1:6" ht="15.75" x14ac:dyDescent="0.25">
      <c r="A197" s="64"/>
      <c r="C197" s="62"/>
      <c r="D197" s="62"/>
      <c r="E197" s="62"/>
      <c r="F197" s="62"/>
    </row>
    <row r="198" spans="1:6" ht="15.75" x14ac:dyDescent="0.25">
      <c r="A198" s="64"/>
      <c r="C198" s="62"/>
      <c r="D198" s="62"/>
      <c r="E198" s="62"/>
      <c r="F198" s="62"/>
    </row>
    <row r="199" spans="1:6" ht="15.75" x14ac:dyDescent="0.25">
      <c r="A199" s="64"/>
      <c r="C199" s="62"/>
      <c r="D199" s="62"/>
      <c r="E199" s="62"/>
      <c r="F199" s="62"/>
    </row>
    <row r="200" spans="1:6" ht="15.75" x14ac:dyDescent="0.25">
      <c r="A200" s="64"/>
      <c r="C200" s="62"/>
      <c r="D200" s="62"/>
      <c r="E200" s="62"/>
      <c r="F200" s="62"/>
    </row>
    <row r="201" spans="1:6" ht="15.75" x14ac:dyDescent="0.25">
      <c r="A201" s="64"/>
      <c r="C201" s="62"/>
      <c r="D201" s="62"/>
      <c r="E201" s="62"/>
      <c r="F201" s="62"/>
    </row>
    <row r="202" spans="1:6" ht="15.75" x14ac:dyDescent="0.25">
      <c r="A202" s="64"/>
      <c r="C202" s="62"/>
      <c r="D202" s="62"/>
      <c r="E202" s="62"/>
      <c r="F202" s="62"/>
    </row>
    <row r="203" spans="1:6" ht="15.75" x14ac:dyDescent="0.25">
      <c r="A203" s="64"/>
      <c r="C203" s="62"/>
      <c r="D203" s="62"/>
      <c r="E203" s="62"/>
      <c r="F203" s="62"/>
    </row>
    <row r="204" spans="1:6" ht="15.75" x14ac:dyDescent="0.25">
      <c r="A204" s="64"/>
      <c r="C204" s="62"/>
      <c r="D204" s="62"/>
      <c r="E204" s="62"/>
      <c r="F204" s="62"/>
    </row>
    <row r="205" spans="1:6" ht="15.75" x14ac:dyDescent="0.25">
      <c r="A205" s="64"/>
      <c r="C205" s="62"/>
      <c r="D205" s="62"/>
      <c r="E205" s="62"/>
      <c r="F205" s="62"/>
    </row>
    <row r="206" spans="1:6" ht="15.75" x14ac:dyDescent="0.25">
      <c r="A206" s="64"/>
      <c r="C206" s="62"/>
      <c r="D206" s="62"/>
      <c r="E206" s="62"/>
      <c r="F206" s="62"/>
    </row>
    <row r="207" spans="1:6" ht="15.75" x14ac:dyDescent="0.25">
      <c r="A207" s="64"/>
      <c r="C207" s="62"/>
      <c r="D207" s="62"/>
      <c r="E207" s="62"/>
      <c r="F207" s="62"/>
    </row>
    <row r="208" spans="1:6" ht="15.75" x14ac:dyDescent="0.25">
      <c r="A208" s="64"/>
      <c r="C208" s="62"/>
      <c r="D208" s="62"/>
      <c r="E208" s="62"/>
      <c r="F208" s="62"/>
    </row>
    <row r="209" spans="1:6" ht="15.75" x14ac:dyDescent="0.25">
      <c r="A209" s="64"/>
      <c r="C209" s="62"/>
      <c r="D209" s="62"/>
      <c r="E209" s="62"/>
      <c r="F209" s="62"/>
    </row>
    <row r="210" spans="1:6" ht="15.75" x14ac:dyDescent="0.25">
      <c r="A210" s="64"/>
      <c r="C210" s="62"/>
      <c r="D210" s="62"/>
      <c r="E210" s="62"/>
      <c r="F210" s="62"/>
    </row>
    <row r="211" spans="1:6" ht="15.75" x14ac:dyDescent="0.25">
      <c r="A211" s="64"/>
      <c r="C211" s="62"/>
      <c r="D211" s="62"/>
      <c r="E211" s="62"/>
      <c r="F211" s="62"/>
    </row>
    <row r="212" spans="1:6" ht="15.75" x14ac:dyDescent="0.25">
      <c r="A212" s="64"/>
      <c r="C212" s="62"/>
      <c r="D212" s="62"/>
      <c r="E212" s="62"/>
      <c r="F212" s="62"/>
    </row>
    <row r="213" spans="1:6" ht="15.75" x14ac:dyDescent="0.25">
      <c r="A213" s="64"/>
      <c r="C213" s="62"/>
      <c r="D213" s="62"/>
      <c r="E213" s="62"/>
      <c r="F213" s="62"/>
    </row>
    <row r="214" spans="1:6" ht="15.75" x14ac:dyDescent="0.25">
      <c r="A214" s="64"/>
      <c r="C214" s="62"/>
      <c r="D214" s="62"/>
      <c r="E214" s="62"/>
      <c r="F214" s="62"/>
    </row>
    <row r="215" spans="1:6" ht="15.75" x14ac:dyDescent="0.25">
      <c r="A215" s="64"/>
      <c r="C215" s="62"/>
      <c r="D215" s="62"/>
      <c r="E215" s="62"/>
      <c r="F215" s="62"/>
    </row>
    <row r="216" spans="1:6" ht="15.75" x14ac:dyDescent="0.25">
      <c r="A216" s="64"/>
      <c r="C216" s="62"/>
      <c r="D216" s="62"/>
      <c r="E216" s="62"/>
      <c r="F216" s="62"/>
    </row>
    <row r="217" spans="1:6" ht="15.75" x14ac:dyDescent="0.25">
      <c r="A217" s="64"/>
      <c r="C217" s="62"/>
      <c r="D217" s="62"/>
      <c r="E217" s="62"/>
      <c r="F217" s="62"/>
    </row>
    <row r="218" spans="1:6" ht="15.75" x14ac:dyDescent="0.25">
      <c r="A218" s="64"/>
      <c r="C218" s="62"/>
      <c r="D218" s="62"/>
      <c r="E218" s="62"/>
      <c r="F218" s="62"/>
    </row>
    <row r="219" spans="1:6" ht="15.75" x14ac:dyDescent="0.25">
      <c r="A219" s="64"/>
      <c r="C219" s="62"/>
      <c r="D219" s="62"/>
      <c r="E219" s="62"/>
      <c r="F219" s="62"/>
    </row>
    <row r="220" spans="1:6" ht="15.75" x14ac:dyDescent="0.25">
      <c r="A220" s="64"/>
      <c r="C220" s="62"/>
      <c r="D220" s="62"/>
      <c r="E220" s="62"/>
      <c r="F220" s="62"/>
    </row>
    <row r="221" spans="1:6" ht="15.75" x14ac:dyDescent="0.25">
      <c r="A221" s="64"/>
      <c r="C221" s="62"/>
      <c r="D221" s="62"/>
      <c r="E221" s="62"/>
      <c r="F221" s="62"/>
    </row>
    <row r="222" spans="1:6" ht="15.75" x14ac:dyDescent="0.25">
      <c r="A222" s="64"/>
      <c r="C222" s="62"/>
      <c r="D222" s="62"/>
      <c r="E222" s="62"/>
      <c r="F222" s="62"/>
    </row>
    <row r="223" spans="1:6" ht="15.75" x14ac:dyDescent="0.25">
      <c r="A223" s="64"/>
      <c r="C223" s="62"/>
      <c r="D223" s="62"/>
      <c r="E223" s="62"/>
      <c r="F223" s="62"/>
    </row>
    <row r="224" spans="1:6" ht="15.75" x14ac:dyDescent="0.25">
      <c r="A224" s="64"/>
      <c r="C224" s="62"/>
      <c r="D224" s="62"/>
      <c r="E224" s="62"/>
      <c r="F224" s="62"/>
    </row>
    <row r="225" spans="1:6" ht="15.75" x14ac:dyDescent="0.25">
      <c r="A225" s="64"/>
      <c r="C225" s="62"/>
      <c r="D225" s="62"/>
      <c r="E225" s="62"/>
      <c r="F225" s="62"/>
    </row>
    <row r="226" spans="1:6" ht="15.75" x14ac:dyDescent="0.25">
      <c r="A226" s="64"/>
      <c r="C226" s="62"/>
      <c r="D226" s="62"/>
      <c r="E226" s="62"/>
      <c r="F226" s="62"/>
    </row>
    <row r="227" spans="1:6" ht="15.75" x14ac:dyDescent="0.25">
      <c r="A227" s="64"/>
      <c r="C227" s="62"/>
      <c r="D227" s="62"/>
      <c r="E227" s="62"/>
      <c r="F227" s="62"/>
    </row>
    <row r="228" spans="1:6" ht="15.75" x14ac:dyDescent="0.25">
      <c r="A228" s="64"/>
      <c r="C228" s="62"/>
      <c r="D228" s="62"/>
      <c r="E228" s="62"/>
      <c r="F228" s="62"/>
    </row>
    <row r="229" spans="1:6" ht="15.75" x14ac:dyDescent="0.25">
      <c r="A229" s="64"/>
      <c r="C229" s="62"/>
      <c r="D229" s="62"/>
      <c r="E229" s="62"/>
      <c r="F229" s="62"/>
    </row>
    <row r="230" spans="1:6" ht="15.75" x14ac:dyDescent="0.25">
      <c r="A230" s="64"/>
      <c r="C230" s="62"/>
      <c r="D230" s="62"/>
      <c r="E230" s="62"/>
      <c r="F230" s="62"/>
    </row>
    <row r="231" spans="1:6" ht="15.75" x14ac:dyDescent="0.25">
      <c r="A231" s="64"/>
      <c r="C231" s="62"/>
      <c r="D231" s="62"/>
      <c r="E231" s="62"/>
      <c r="F231" s="62"/>
    </row>
    <row r="232" spans="1:6" ht="15.75" x14ac:dyDescent="0.25">
      <c r="A232" s="64"/>
      <c r="C232" s="62"/>
      <c r="D232" s="62"/>
      <c r="E232" s="62"/>
      <c r="F232" s="62"/>
    </row>
    <row r="233" spans="1:6" ht="15.75" x14ac:dyDescent="0.25">
      <c r="A233" s="64"/>
      <c r="C233" s="62"/>
      <c r="D233" s="62"/>
      <c r="E233" s="62"/>
      <c r="F233" s="62"/>
    </row>
    <row r="234" spans="1:6" ht="15.75" x14ac:dyDescent="0.25">
      <c r="A234" s="64"/>
      <c r="C234" s="62"/>
      <c r="D234" s="62"/>
      <c r="E234" s="62"/>
      <c r="F234" s="62"/>
    </row>
    <row r="235" spans="1:6" ht="15.75" x14ac:dyDescent="0.25">
      <c r="A235" s="64"/>
      <c r="C235" s="62"/>
      <c r="D235" s="62"/>
      <c r="E235" s="62"/>
      <c r="F235" s="62"/>
    </row>
    <row r="236" spans="1:6" ht="15.75" x14ac:dyDescent="0.25">
      <c r="A236" s="64"/>
      <c r="C236" s="62"/>
      <c r="D236" s="62"/>
      <c r="E236" s="62"/>
      <c r="F236" s="62"/>
    </row>
    <row r="237" spans="1:6" ht="15.75" x14ac:dyDescent="0.25">
      <c r="A237" s="64"/>
      <c r="C237" s="62"/>
      <c r="D237" s="62"/>
      <c r="E237" s="62"/>
      <c r="F237" s="62"/>
    </row>
    <row r="238" spans="1:6" ht="15.75" x14ac:dyDescent="0.25">
      <c r="A238" s="64"/>
      <c r="C238" s="62"/>
      <c r="D238" s="62"/>
      <c r="E238" s="62"/>
      <c r="F238" s="62"/>
    </row>
    <row r="239" spans="1:6" ht="15.75" x14ac:dyDescent="0.25">
      <c r="A239" s="64"/>
      <c r="C239" s="62"/>
      <c r="D239" s="62"/>
      <c r="E239" s="62"/>
      <c r="F239" s="62"/>
    </row>
    <row r="240" spans="1:6" ht="15.75" x14ac:dyDescent="0.25">
      <c r="A240" s="64"/>
      <c r="C240" s="62"/>
      <c r="D240" s="62"/>
      <c r="E240" s="62"/>
      <c r="F240" s="62"/>
    </row>
    <row r="241" spans="1:6" ht="15.75" x14ac:dyDescent="0.25">
      <c r="A241" s="64"/>
      <c r="C241" s="62"/>
      <c r="D241" s="62"/>
      <c r="E241" s="62"/>
      <c r="F241" s="62"/>
    </row>
    <row r="242" spans="1:6" ht="15.75" x14ac:dyDescent="0.25">
      <c r="A242" s="64"/>
      <c r="C242" s="62"/>
      <c r="D242" s="62"/>
      <c r="E242" s="62"/>
      <c r="F242" s="62"/>
    </row>
    <row r="243" spans="1:6" ht="15.75" x14ac:dyDescent="0.25">
      <c r="A243" s="64"/>
      <c r="C243" s="62"/>
      <c r="D243" s="62"/>
      <c r="E243" s="62"/>
      <c r="F243" s="62"/>
    </row>
    <row r="244" spans="1:6" ht="15.75" x14ac:dyDescent="0.25">
      <c r="A244" s="64"/>
      <c r="C244" s="62"/>
      <c r="D244" s="62"/>
      <c r="E244" s="62"/>
      <c r="F244" s="62"/>
    </row>
    <row r="245" spans="1:6" ht="15.75" x14ac:dyDescent="0.25">
      <c r="A245" s="64"/>
      <c r="C245" s="62"/>
      <c r="D245" s="62"/>
      <c r="E245" s="62"/>
      <c r="F245" s="62"/>
    </row>
    <row r="246" spans="1:6" ht="15.75" x14ac:dyDescent="0.25">
      <c r="A246" s="64"/>
      <c r="C246" s="62"/>
      <c r="D246" s="62"/>
      <c r="E246" s="62"/>
      <c r="F246" s="62"/>
    </row>
    <row r="247" spans="1:6" ht="15.75" x14ac:dyDescent="0.25">
      <c r="A247" s="64"/>
      <c r="C247" s="62"/>
      <c r="D247" s="62"/>
      <c r="E247" s="62"/>
      <c r="F247" s="62"/>
    </row>
    <row r="248" spans="1:6" ht="15.75" x14ac:dyDescent="0.25">
      <c r="A248" s="64"/>
      <c r="C248" s="62"/>
      <c r="D248" s="62"/>
      <c r="E248" s="62"/>
      <c r="F248" s="62"/>
    </row>
    <row r="249" spans="1:6" ht="15.75" x14ac:dyDescent="0.25">
      <c r="A249" s="64"/>
      <c r="C249" s="62"/>
      <c r="D249" s="62"/>
      <c r="E249" s="62"/>
      <c r="F249" s="62"/>
    </row>
    <row r="250" spans="1:6" ht="15.75" x14ac:dyDescent="0.25">
      <c r="A250" s="64"/>
      <c r="C250" s="62"/>
      <c r="D250" s="62"/>
      <c r="E250" s="62"/>
      <c r="F250" s="62"/>
    </row>
    <row r="251" spans="1:6" ht="15.75" x14ac:dyDescent="0.25">
      <c r="A251" s="64"/>
      <c r="C251" s="62"/>
      <c r="D251" s="62"/>
      <c r="E251" s="62"/>
      <c r="F251" s="62"/>
    </row>
    <row r="252" spans="1:6" ht="15.75" x14ac:dyDescent="0.25">
      <c r="A252" s="64"/>
      <c r="C252" s="62"/>
      <c r="D252" s="62"/>
      <c r="E252" s="62"/>
      <c r="F252" s="62"/>
    </row>
    <row r="253" spans="1:6" ht="15.75" x14ac:dyDescent="0.25">
      <c r="A253" s="64"/>
      <c r="C253" s="62"/>
      <c r="D253" s="62"/>
      <c r="E253" s="62"/>
      <c r="F253" s="62"/>
    </row>
    <row r="254" spans="1:6" ht="15.75" x14ac:dyDescent="0.25">
      <c r="A254" s="64"/>
      <c r="C254" s="62"/>
      <c r="D254" s="62"/>
      <c r="E254" s="62"/>
      <c r="F254" s="62"/>
    </row>
    <row r="255" spans="1:6" ht="15.75" x14ac:dyDescent="0.25">
      <c r="A255" s="64"/>
      <c r="C255" s="62"/>
      <c r="D255" s="62"/>
      <c r="E255" s="62"/>
      <c r="F255" s="62"/>
    </row>
    <row r="256" spans="1:6" ht="15.75" x14ac:dyDescent="0.25">
      <c r="A256" s="64"/>
      <c r="C256" s="62"/>
      <c r="D256" s="62"/>
      <c r="E256" s="62"/>
      <c r="F256" s="62"/>
    </row>
    <row r="257" spans="1:6" ht="15.75" x14ac:dyDescent="0.25">
      <c r="A257" s="64"/>
      <c r="C257" s="62"/>
      <c r="D257" s="62"/>
      <c r="E257" s="62"/>
      <c r="F257" s="62"/>
    </row>
    <row r="258" spans="1:6" ht="15.75" x14ac:dyDescent="0.25">
      <c r="A258" s="64"/>
      <c r="C258" s="62"/>
      <c r="D258" s="62"/>
      <c r="E258" s="62"/>
      <c r="F258" s="62"/>
    </row>
    <row r="259" spans="1:6" ht="15.75" x14ac:dyDescent="0.25">
      <c r="A259" s="64"/>
      <c r="C259" s="62"/>
      <c r="D259" s="62"/>
      <c r="E259" s="62"/>
      <c r="F259" s="62"/>
    </row>
    <row r="260" spans="1:6" ht="15.75" x14ac:dyDescent="0.25">
      <c r="A260" s="64"/>
      <c r="C260" s="62"/>
      <c r="D260" s="62"/>
      <c r="E260" s="62"/>
      <c r="F260" s="62"/>
    </row>
    <row r="261" spans="1:6" ht="15.75" x14ac:dyDescent="0.25">
      <c r="A261" s="64"/>
      <c r="C261" s="62"/>
      <c r="D261" s="62"/>
      <c r="E261" s="62"/>
      <c r="F261" s="62"/>
    </row>
    <row r="262" spans="1:6" ht="15.75" x14ac:dyDescent="0.25">
      <c r="A262" s="64"/>
      <c r="C262" s="62"/>
      <c r="D262" s="62"/>
      <c r="E262" s="62"/>
      <c r="F262" s="62"/>
    </row>
    <row r="263" spans="1:6" ht="15.75" x14ac:dyDescent="0.25">
      <c r="A263" s="64"/>
      <c r="C263" s="62"/>
      <c r="D263" s="62"/>
      <c r="E263" s="62"/>
      <c r="F263" s="62"/>
    </row>
    <row r="264" spans="1:6" ht="15.75" x14ac:dyDescent="0.25">
      <c r="A264" s="64"/>
      <c r="C264" s="62"/>
      <c r="D264" s="62"/>
      <c r="E264" s="62"/>
      <c r="F264" s="62"/>
    </row>
    <row r="265" spans="1:6" ht="15.75" x14ac:dyDescent="0.25">
      <c r="A265" s="64"/>
      <c r="C265" s="62"/>
      <c r="D265" s="62"/>
      <c r="E265" s="62"/>
      <c r="F265" s="62"/>
    </row>
    <row r="266" spans="1:6" ht="15.75" x14ac:dyDescent="0.25">
      <c r="A266" s="64"/>
      <c r="C266" s="62"/>
      <c r="D266" s="62"/>
      <c r="E266" s="62"/>
      <c r="F266" s="62"/>
    </row>
    <row r="267" spans="1:6" ht="15.75" x14ac:dyDescent="0.25">
      <c r="A267" s="64"/>
      <c r="C267" s="62"/>
      <c r="D267" s="62"/>
      <c r="E267" s="62"/>
      <c r="F267" s="62"/>
    </row>
    <row r="268" spans="1:6" ht="15.75" x14ac:dyDescent="0.25">
      <c r="A268" s="64"/>
      <c r="C268" s="62"/>
      <c r="D268" s="62"/>
      <c r="E268" s="62"/>
      <c r="F268" s="62"/>
    </row>
    <row r="269" spans="1:6" ht="15.75" x14ac:dyDescent="0.25">
      <c r="A269" s="64"/>
      <c r="C269" s="62"/>
      <c r="D269" s="62"/>
      <c r="E269" s="62"/>
      <c r="F269" s="62"/>
    </row>
    <row r="270" spans="1:6" ht="15.75" x14ac:dyDescent="0.25">
      <c r="A270" s="64"/>
      <c r="C270" s="62"/>
      <c r="D270" s="62"/>
      <c r="E270" s="62"/>
      <c r="F270" s="62"/>
    </row>
    <row r="271" spans="1:6" ht="15.75" x14ac:dyDescent="0.25">
      <c r="A271" s="64"/>
      <c r="C271" s="62"/>
      <c r="D271" s="62"/>
      <c r="E271" s="62"/>
      <c r="F271" s="62"/>
    </row>
    <row r="272" spans="1:6" ht="15.75" x14ac:dyDescent="0.25">
      <c r="A272" s="64"/>
      <c r="C272" s="62"/>
      <c r="D272" s="62"/>
      <c r="E272" s="62"/>
      <c r="F272" s="62"/>
    </row>
    <row r="273" spans="1:6" ht="15.75" x14ac:dyDescent="0.25">
      <c r="A273" s="64"/>
      <c r="C273" s="62"/>
      <c r="D273" s="62"/>
      <c r="E273" s="62"/>
      <c r="F273" s="62"/>
    </row>
    <row r="274" spans="1:6" ht="15.75" x14ac:dyDescent="0.25">
      <c r="A274" s="64"/>
      <c r="C274" s="62"/>
      <c r="D274" s="62"/>
      <c r="E274" s="62"/>
      <c r="F274" s="62"/>
    </row>
    <row r="275" spans="1:6" ht="15.75" x14ac:dyDescent="0.25">
      <c r="A275" s="64"/>
      <c r="C275" s="62"/>
      <c r="D275" s="62"/>
      <c r="E275" s="62"/>
      <c r="F275" s="62"/>
    </row>
    <row r="276" spans="1:6" ht="15.75" x14ac:dyDescent="0.25">
      <c r="A276" s="64"/>
      <c r="C276" s="62"/>
      <c r="D276" s="62"/>
      <c r="E276" s="62"/>
      <c r="F276" s="62"/>
    </row>
    <row r="277" spans="1:6" ht="15.75" x14ac:dyDescent="0.25">
      <c r="A277" s="64"/>
      <c r="C277" s="62"/>
      <c r="D277" s="62"/>
      <c r="E277" s="62"/>
      <c r="F277" s="62"/>
    </row>
    <row r="278" spans="1:6" ht="15.75" x14ac:dyDescent="0.25">
      <c r="A278" s="64"/>
      <c r="C278" s="62"/>
      <c r="D278" s="62"/>
      <c r="E278" s="62"/>
      <c r="F278" s="62"/>
    </row>
    <row r="279" spans="1:6" ht="15.75" x14ac:dyDescent="0.25">
      <c r="A279" s="64"/>
      <c r="C279" s="62"/>
      <c r="D279" s="62"/>
      <c r="E279" s="62"/>
      <c r="F279" s="62"/>
    </row>
    <row r="280" spans="1:6" ht="15.75" x14ac:dyDescent="0.25">
      <c r="A280" s="64"/>
      <c r="C280" s="62"/>
      <c r="D280" s="62"/>
      <c r="E280" s="62"/>
      <c r="F280" s="62"/>
    </row>
    <row r="281" spans="1:6" ht="15.75" x14ac:dyDescent="0.25">
      <c r="A281" s="64"/>
      <c r="C281" s="62"/>
      <c r="D281" s="62"/>
      <c r="E281" s="62"/>
      <c r="F281" s="62"/>
    </row>
    <row r="282" spans="1:6" ht="15.75" x14ac:dyDescent="0.25">
      <c r="A282" s="64"/>
      <c r="C282" s="62"/>
      <c r="D282" s="62"/>
      <c r="E282" s="62"/>
      <c r="F282" s="62"/>
    </row>
    <row r="283" spans="1:6" ht="15.75" x14ac:dyDescent="0.25">
      <c r="A283" s="64"/>
      <c r="C283" s="62"/>
      <c r="D283" s="62"/>
      <c r="E283" s="62"/>
      <c r="F283" s="62"/>
    </row>
    <row r="284" spans="1:6" ht="15.75" x14ac:dyDescent="0.25">
      <c r="A284" s="64"/>
      <c r="C284" s="62"/>
      <c r="D284" s="62"/>
      <c r="E284" s="62"/>
      <c r="F284" s="62"/>
    </row>
    <row r="285" spans="1:6" ht="15.75" x14ac:dyDescent="0.25">
      <c r="A285" s="64"/>
      <c r="C285" s="62"/>
      <c r="D285" s="62"/>
      <c r="E285" s="62"/>
      <c r="F285" s="62"/>
    </row>
    <row r="286" spans="1:6" ht="15.75" x14ac:dyDescent="0.25">
      <c r="A286" s="64"/>
      <c r="C286" s="62"/>
      <c r="D286" s="62"/>
      <c r="E286" s="62"/>
      <c r="F286" s="62"/>
    </row>
    <row r="287" spans="1:6" ht="15.75" x14ac:dyDescent="0.25">
      <c r="A287" s="64"/>
      <c r="C287" s="62"/>
      <c r="D287" s="62"/>
      <c r="E287" s="62"/>
      <c r="F287" s="62"/>
    </row>
    <row r="288" spans="1:6" ht="15.75" x14ac:dyDescent="0.25">
      <c r="A288" s="64"/>
      <c r="C288" s="62"/>
      <c r="D288" s="62"/>
      <c r="E288" s="62"/>
      <c r="F288" s="62"/>
    </row>
    <row r="289" spans="1:6" ht="15.75" x14ac:dyDescent="0.25">
      <c r="A289" s="64"/>
      <c r="C289" s="62"/>
      <c r="D289" s="62"/>
      <c r="E289" s="62"/>
      <c r="F289" s="62"/>
    </row>
    <row r="290" spans="1:6" ht="15.75" x14ac:dyDescent="0.25">
      <c r="A290" s="64"/>
      <c r="C290" s="62"/>
      <c r="D290" s="62"/>
      <c r="E290" s="62"/>
      <c r="F290" s="62"/>
    </row>
    <row r="291" spans="1:6" ht="15.75" x14ac:dyDescent="0.25">
      <c r="A291" s="64"/>
      <c r="C291" s="62"/>
      <c r="D291" s="62"/>
      <c r="E291" s="62"/>
      <c r="F291" s="62"/>
    </row>
    <row r="292" spans="1:6" ht="15.75" x14ac:dyDescent="0.25">
      <c r="A292" s="64"/>
      <c r="C292" s="62"/>
      <c r="D292" s="62"/>
      <c r="E292" s="62"/>
      <c r="F292" s="62"/>
    </row>
    <row r="293" spans="1:6" ht="15.75" x14ac:dyDescent="0.25">
      <c r="A293" s="64"/>
      <c r="C293" s="62"/>
      <c r="D293" s="62"/>
      <c r="E293" s="62"/>
      <c r="F293" s="62"/>
    </row>
    <row r="294" spans="1:6" ht="15.75" x14ac:dyDescent="0.25">
      <c r="A294" s="64"/>
      <c r="C294" s="62"/>
      <c r="D294" s="62"/>
      <c r="E294" s="62"/>
      <c r="F294" s="62"/>
    </row>
    <row r="295" spans="1:6" ht="15.75" x14ac:dyDescent="0.25">
      <c r="A295" s="64"/>
      <c r="C295" s="62"/>
      <c r="D295" s="62"/>
      <c r="E295" s="62"/>
      <c r="F295" s="62"/>
    </row>
    <row r="296" spans="1:6" ht="15.75" x14ac:dyDescent="0.25">
      <c r="A296" s="64"/>
      <c r="C296" s="62"/>
      <c r="D296" s="62"/>
      <c r="E296" s="62"/>
      <c r="F296" s="62"/>
    </row>
    <row r="297" spans="1:6" ht="15.75" x14ac:dyDescent="0.25">
      <c r="A297" s="64"/>
      <c r="C297" s="62"/>
      <c r="D297" s="62"/>
      <c r="E297" s="62"/>
      <c r="F297" s="62"/>
    </row>
    <row r="298" spans="1:6" ht="15.75" x14ac:dyDescent="0.25">
      <c r="A298" s="64"/>
      <c r="C298" s="62"/>
      <c r="D298" s="62"/>
      <c r="E298" s="62"/>
      <c r="F298" s="62"/>
    </row>
    <row r="299" spans="1:6" ht="15.75" x14ac:dyDescent="0.25">
      <c r="A299" s="64"/>
      <c r="C299" s="62"/>
      <c r="D299" s="62"/>
      <c r="E299" s="62"/>
      <c r="F299" s="62"/>
    </row>
    <row r="300" spans="1:6" ht="15.75" x14ac:dyDescent="0.25">
      <c r="A300" s="64"/>
      <c r="C300" s="62"/>
      <c r="D300" s="62"/>
      <c r="E300" s="62"/>
      <c r="F300" s="62"/>
    </row>
    <row r="301" spans="1:6" ht="15.75" x14ac:dyDescent="0.25">
      <c r="A301" s="64"/>
      <c r="C301" s="62"/>
      <c r="D301" s="62"/>
      <c r="E301" s="62"/>
      <c r="F301" s="62"/>
    </row>
    <row r="302" spans="1:6" ht="15.75" x14ac:dyDescent="0.25">
      <c r="A302" s="64"/>
      <c r="C302" s="62"/>
      <c r="D302" s="62"/>
      <c r="E302" s="62"/>
      <c r="F302" s="62"/>
    </row>
    <row r="303" spans="1:6" ht="15.75" x14ac:dyDescent="0.25">
      <c r="A303" s="64"/>
      <c r="C303" s="62"/>
      <c r="D303" s="62"/>
      <c r="E303" s="62"/>
      <c r="F303" s="62"/>
    </row>
    <row r="304" spans="1:6" ht="15.75" x14ac:dyDescent="0.25">
      <c r="A304" s="64"/>
      <c r="C304" s="62"/>
      <c r="D304" s="62"/>
      <c r="E304" s="62"/>
      <c r="F304" s="62"/>
    </row>
    <row r="305" spans="1:6" ht="15.75" x14ac:dyDescent="0.25">
      <c r="A305" s="64"/>
      <c r="C305" s="62"/>
      <c r="D305" s="62"/>
      <c r="E305" s="62"/>
      <c r="F305" s="62"/>
    </row>
    <row r="306" spans="1:6" ht="15.75" x14ac:dyDescent="0.25">
      <c r="A306" s="64"/>
      <c r="C306" s="62"/>
      <c r="D306" s="62"/>
      <c r="E306" s="62"/>
      <c r="F306" s="62"/>
    </row>
    <row r="307" spans="1:6" ht="15.75" x14ac:dyDescent="0.25">
      <c r="A307" s="64"/>
      <c r="C307" s="62"/>
      <c r="D307" s="62"/>
      <c r="E307" s="62"/>
      <c r="F307" s="62"/>
    </row>
    <row r="308" spans="1:6" ht="15.75" x14ac:dyDescent="0.25">
      <c r="A308" s="64"/>
      <c r="C308" s="62"/>
      <c r="D308" s="62"/>
      <c r="E308" s="62"/>
      <c r="F308" s="62"/>
    </row>
    <row r="309" spans="1:6" ht="15.75" x14ac:dyDescent="0.25">
      <c r="A309" s="64"/>
      <c r="C309" s="62"/>
      <c r="D309" s="62"/>
      <c r="E309" s="62"/>
      <c r="F309" s="62"/>
    </row>
    <row r="310" spans="1:6" ht="15.75" x14ac:dyDescent="0.25">
      <c r="A310" s="64"/>
      <c r="C310" s="62"/>
      <c r="D310" s="62"/>
      <c r="E310" s="62"/>
      <c r="F310" s="62"/>
    </row>
    <row r="311" spans="1:6" ht="15.75" x14ac:dyDescent="0.25">
      <c r="A311" s="64"/>
      <c r="C311" s="62"/>
      <c r="D311" s="62"/>
      <c r="E311" s="62"/>
      <c r="F311" s="62"/>
    </row>
    <row r="312" spans="1:6" ht="15.75" x14ac:dyDescent="0.25">
      <c r="A312" s="64"/>
      <c r="C312" s="62"/>
      <c r="D312" s="62"/>
      <c r="E312" s="62"/>
      <c r="F312" s="62"/>
    </row>
    <row r="313" spans="1:6" ht="15.75" x14ac:dyDescent="0.25">
      <c r="A313" s="64"/>
      <c r="C313" s="62"/>
      <c r="D313" s="62"/>
      <c r="E313" s="62"/>
      <c r="F313" s="62"/>
    </row>
    <row r="314" spans="1:6" ht="15.75" x14ac:dyDescent="0.25">
      <c r="A314" s="64"/>
      <c r="C314" s="62"/>
      <c r="D314" s="62"/>
      <c r="E314" s="62"/>
      <c r="F314" s="62"/>
    </row>
    <row r="315" spans="1:6" ht="15.75" x14ac:dyDescent="0.25">
      <c r="A315" s="64"/>
      <c r="C315" s="62"/>
      <c r="D315" s="62"/>
      <c r="E315" s="62"/>
      <c r="F315" s="62"/>
    </row>
    <row r="316" spans="1:6" ht="15.75" x14ac:dyDescent="0.25">
      <c r="A316" s="64"/>
      <c r="C316" s="62"/>
      <c r="D316" s="62"/>
      <c r="E316" s="62"/>
      <c r="F316" s="62"/>
    </row>
    <row r="317" spans="1:6" ht="15.75" x14ac:dyDescent="0.25">
      <c r="A317" s="64"/>
      <c r="C317" s="62"/>
      <c r="D317" s="62"/>
      <c r="E317" s="62"/>
      <c r="F317" s="62"/>
    </row>
    <row r="318" spans="1:6" ht="15.75" x14ac:dyDescent="0.25">
      <c r="A318" s="64"/>
      <c r="C318" s="62"/>
      <c r="D318" s="62"/>
      <c r="E318" s="62"/>
      <c r="F318" s="62"/>
    </row>
    <row r="319" spans="1:6" ht="15.75" x14ac:dyDescent="0.25">
      <c r="A319" s="64"/>
      <c r="C319" s="62"/>
      <c r="D319" s="62"/>
      <c r="E319" s="62"/>
      <c r="F319" s="62"/>
    </row>
    <row r="320" spans="1:6" ht="15.75" x14ac:dyDescent="0.25">
      <c r="A320" s="64"/>
      <c r="C320" s="62"/>
      <c r="D320" s="62"/>
      <c r="E320" s="62"/>
      <c r="F320" s="62"/>
    </row>
    <row r="321" spans="1:6" ht="15.75" x14ac:dyDescent="0.25">
      <c r="A321" s="64"/>
      <c r="C321" s="62"/>
      <c r="D321" s="62"/>
      <c r="E321" s="62"/>
      <c r="F321" s="62"/>
    </row>
    <row r="322" spans="1:6" ht="15.75" x14ac:dyDescent="0.25">
      <c r="A322" s="64"/>
      <c r="C322" s="62"/>
      <c r="D322" s="62"/>
      <c r="E322" s="62"/>
      <c r="F322" s="62"/>
    </row>
    <row r="323" spans="1:6" ht="15.75" x14ac:dyDescent="0.25">
      <c r="A323" s="64"/>
      <c r="C323" s="62"/>
      <c r="D323" s="62"/>
      <c r="E323" s="62"/>
      <c r="F323" s="62"/>
    </row>
    <row r="324" spans="1:6" ht="15.75" x14ac:dyDescent="0.25">
      <c r="A324" s="64"/>
      <c r="C324" s="62"/>
      <c r="D324" s="62"/>
      <c r="E324" s="62"/>
      <c r="F324" s="62"/>
    </row>
    <row r="325" spans="1:6" ht="15.75" x14ac:dyDescent="0.25">
      <c r="A325" s="64"/>
      <c r="C325" s="62"/>
      <c r="D325" s="62"/>
      <c r="E325" s="62"/>
      <c r="F325" s="62"/>
    </row>
    <row r="326" spans="1:6" ht="15.75" x14ac:dyDescent="0.25">
      <c r="A326" s="64"/>
      <c r="C326" s="62"/>
      <c r="D326" s="62"/>
      <c r="E326" s="62"/>
      <c r="F326" s="62"/>
    </row>
    <row r="327" spans="1:6" ht="15.75" x14ac:dyDescent="0.25">
      <c r="A327" s="64"/>
      <c r="C327" s="62"/>
      <c r="D327" s="62"/>
      <c r="E327" s="62"/>
      <c r="F327" s="62"/>
    </row>
    <row r="328" spans="1:6" ht="15.75" x14ac:dyDescent="0.25">
      <c r="A328" s="64"/>
      <c r="C328" s="62"/>
      <c r="D328" s="62"/>
      <c r="E328" s="62"/>
      <c r="F328" s="62"/>
    </row>
    <row r="329" spans="1:6" ht="15.75" x14ac:dyDescent="0.25">
      <c r="A329" s="64"/>
      <c r="C329" s="62"/>
      <c r="D329" s="62"/>
      <c r="E329" s="62"/>
      <c r="F329" s="62"/>
    </row>
    <row r="330" spans="1:6" ht="15.75" x14ac:dyDescent="0.25">
      <c r="A330" s="64"/>
      <c r="C330" s="62"/>
      <c r="D330" s="62"/>
      <c r="E330" s="62"/>
      <c r="F330" s="62"/>
    </row>
    <row r="331" spans="1:6" ht="15.75" x14ac:dyDescent="0.25">
      <c r="A331" s="64"/>
      <c r="C331" s="62"/>
      <c r="D331" s="62"/>
      <c r="E331" s="62"/>
      <c r="F331" s="62"/>
    </row>
    <row r="332" spans="1:6" ht="15.75" x14ac:dyDescent="0.25">
      <c r="A332" s="64"/>
      <c r="C332" s="62"/>
      <c r="D332" s="62"/>
      <c r="E332" s="62"/>
      <c r="F332" s="62"/>
    </row>
    <row r="333" spans="1:6" ht="15.75" x14ac:dyDescent="0.25">
      <c r="A333" s="64"/>
      <c r="C333" s="62"/>
      <c r="D333" s="62"/>
      <c r="E333" s="62"/>
      <c r="F333" s="62"/>
    </row>
    <row r="334" spans="1:6" ht="15.75" x14ac:dyDescent="0.25">
      <c r="A334" s="64"/>
      <c r="C334" s="62"/>
      <c r="D334" s="62"/>
      <c r="E334" s="62"/>
      <c r="F334" s="62"/>
    </row>
    <row r="335" spans="1:6" ht="15.75" x14ac:dyDescent="0.25">
      <c r="A335" s="64"/>
      <c r="C335" s="62"/>
      <c r="D335" s="62"/>
      <c r="E335" s="62"/>
      <c r="F335" s="62"/>
    </row>
    <row r="336" spans="1:6" ht="15.75" x14ac:dyDescent="0.25">
      <c r="A336" s="64"/>
      <c r="C336" s="62"/>
      <c r="D336" s="62"/>
      <c r="E336" s="62"/>
      <c r="F336" s="62"/>
    </row>
    <row r="337" spans="1:6" ht="15.75" x14ac:dyDescent="0.25">
      <c r="A337" s="64"/>
      <c r="C337" s="62"/>
      <c r="D337" s="62"/>
      <c r="E337" s="62"/>
      <c r="F337" s="62"/>
    </row>
    <row r="338" spans="1:6" ht="15.75" x14ac:dyDescent="0.25">
      <c r="A338" s="64"/>
      <c r="C338" s="62"/>
      <c r="D338" s="62"/>
      <c r="E338" s="62"/>
      <c r="F338" s="62"/>
    </row>
    <row r="339" spans="1:6" ht="15.75" x14ac:dyDescent="0.25">
      <c r="A339" s="64"/>
      <c r="C339" s="62"/>
      <c r="D339" s="62"/>
      <c r="E339" s="62"/>
      <c r="F339" s="62"/>
    </row>
    <row r="340" spans="1:6" ht="15.75" x14ac:dyDescent="0.25">
      <c r="A340" s="64"/>
      <c r="C340" s="62"/>
      <c r="D340" s="62"/>
      <c r="E340" s="62"/>
      <c r="F340" s="62"/>
    </row>
    <row r="341" spans="1:6" ht="15.75" x14ac:dyDescent="0.25">
      <c r="A341" s="64"/>
      <c r="C341" s="62"/>
      <c r="D341" s="62"/>
      <c r="E341" s="62"/>
      <c r="F341" s="62"/>
    </row>
    <row r="342" spans="1:6" ht="15.75" x14ac:dyDescent="0.25">
      <c r="A342" s="64"/>
      <c r="C342" s="62"/>
      <c r="D342" s="62"/>
      <c r="E342" s="62"/>
      <c r="F342" s="62"/>
    </row>
    <row r="343" spans="1:6" ht="15.75" x14ac:dyDescent="0.25">
      <c r="A343" s="64"/>
      <c r="C343" s="62"/>
      <c r="D343" s="62"/>
      <c r="E343" s="62"/>
      <c r="F343" s="62"/>
    </row>
    <row r="344" spans="1:6" ht="15.75" x14ac:dyDescent="0.25">
      <c r="A344" s="64"/>
      <c r="C344" s="62"/>
      <c r="D344" s="62"/>
      <c r="E344" s="62"/>
      <c r="F344" s="62"/>
    </row>
    <row r="345" spans="1:6" ht="15.75" x14ac:dyDescent="0.25">
      <c r="A345" s="64"/>
      <c r="C345" s="62"/>
      <c r="D345" s="62"/>
      <c r="E345" s="62"/>
      <c r="F345" s="62"/>
    </row>
    <row r="346" spans="1:6" ht="15.75" x14ac:dyDescent="0.25">
      <c r="A346" s="64"/>
      <c r="C346" s="62"/>
      <c r="D346" s="62"/>
      <c r="E346" s="62"/>
      <c r="F346" s="62"/>
    </row>
    <row r="347" spans="1:6" ht="15.75" x14ac:dyDescent="0.25">
      <c r="A347" s="64"/>
      <c r="C347" s="62"/>
      <c r="D347" s="62"/>
      <c r="E347" s="62"/>
      <c r="F347" s="62"/>
    </row>
    <row r="348" spans="1:6" ht="15.75" x14ac:dyDescent="0.25">
      <c r="A348" s="64"/>
      <c r="C348" s="62"/>
      <c r="D348" s="62"/>
      <c r="E348" s="62"/>
      <c r="F348" s="62"/>
    </row>
    <row r="349" spans="1:6" ht="15.75" x14ac:dyDescent="0.25">
      <c r="A349" s="64"/>
      <c r="C349" s="62"/>
      <c r="D349" s="62"/>
      <c r="E349" s="62"/>
      <c r="F349" s="62"/>
    </row>
    <row r="350" spans="1:6" ht="15.75" x14ac:dyDescent="0.25">
      <c r="A350" s="64"/>
      <c r="C350" s="62"/>
      <c r="D350" s="62"/>
      <c r="E350" s="62"/>
      <c r="F350" s="62"/>
    </row>
    <row r="351" spans="1:6" ht="15.75" x14ac:dyDescent="0.25">
      <c r="A351" s="64"/>
      <c r="C351" s="62"/>
      <c r="D351" s="62"/>
      <c r="E351" s="62"/>
      <c r="F351" s="62"/>
    </row>
    <row r="352" spans="1:6" ht="15.75" x14ac:dyDescent="0.25">
      <c r="A352" s="64"/>
      <c r="C352" s="62"/>
      <c r="D352" s="62"/>
      <c r="E352" s="62"/>
      <c r="F352" s="62"/>
    </row>
    <row r="353" spans="1:6" ht="15.75" x14ac:dyDescent="0.25">
      <c r="A353" s="64"/>
      <c r="C353" s="62"/>
      <c r="D353" s="62"/>
      <c r="E353" s="62"/>
      <c r="F353" s="62"/>
    </row>
    <row r="354" spans="1:6" ht="15.75" x14ac:dyDescent="0.25">
      <c r="A354" s="64"/>
      <c r="C354" s="62"/>
      <c r="D354" s="62"/>
      <c r="E354" s="62"/>
      <c r="F354" s="62"/>
    </row>
    <row r="355" spans="1:6" ht="15.75" x14ac:dyDescent="0.25">
      <c r="A355" s="64"/>
      <c r="C355" s="62"/>
      <c r="D355" s="62"/>
      <c r="E355" s="62"/>
      <c r="F355" s="62"/>
    </row>
    <row r="356" spans="1:6" ht="15.75" x14ac:dyDescent="0.25">
      <c r="A356" s="64"/>
      <c r="C356" s="62"/>
      <c r="D356" s="62"/>
      <c r="E356" s="62"/>
      <c r="F356" s="62"/>
    </row>
    <row r="357" spans="1:6" ht="15.75" x14ac:dyDescent="0.25">
      <c r="A357" s="64"/>
      <c r="C357" s="62"/>
      <c r="D357" s="62"/>
      <c r="E357" s="62"/>
      <c r="F357" s="62"/>
    </row>
    <row r="358" spans="1:6" ht="15.75" x14ac:dyDescent="0.25">
      <c r="A358" s="64"/>
      <c r="C358" s="62"/>
      <c r="D358" s="62"/>
      <c r="E358" s="62"/>
      <c r="F358" s="62"/>
    </row>
    <row r="359" spans="1:6" ht="15.75" x14ac:dyDescent="0.25">
      <c r="A359" s="64"/>
      <c r="C359" s="62"/>
      <c r="D359" s="62"/>
      <c r="E359" s="62"/>
      <c r="F359" s="62"/>
    </row>
    <row r="360" spans="1:6" ht="15.75" x14ac:dyDescent="0.25">
      <c r="A360" s="64"/>
      <c r="C360" s="62"/>
      <c r="D360" s="62"/>
      <c r="E360" s="62"/>
      <c r="F360" s="62"/>
    </row>
    <row r="361" spans="1:6" ht="15.75" x14ac:dyDescent="0.25">
      <c r="A361" s="64"/>
      <c r="C361" s="62"/>
      <c r="D361" s="62"/>
      <c r="E361" s="62"/>
      <c r="F361" s="62"/>
    </row>
    <row r="362" spans="1:6" ht="15.75" x14ac:dyDescent="0.25">
      <c r="A362" s="64"/>
      <c r="C362" s="62"/>
      <c r="D362" s="62"/>
      <c r="E362" s="62"/>
      <c r="F362" s="62"/>
    </row>
    <row r="363" spans="1:6" ht="15.75" x14ac:dyDescent="0.25">
      <c r="A363" s="64"/>
      <c r="C363" s="62"/>
      <c r="D363" s="62"/>
      <c r="E363" s="62"/>
      <c r="F363" s="62"/>
    </row>
    <row r="364" spans="1:6" ht="15.75" x14ac:dyDescent="0.25">
      <c r="A364" s="64"/>
      <c r="C364" s="62"/>
      <c r="D364" s="62"/>
      <c r="E364" s="62"/>
      <c r="F364" s="62"/>
    </row>
    <row r="365" spans="1:6" ht="15.75" x14ac:dyDescent="0.25">
      <c r="A365" s="64"/>
      <c r="C365" s="62"/>
      <c r="D365" s="62"/>
      <c r="E365" s="62"/>
      <c r="F365" s="62"/>
    </row>
    <row r="366" spans="1:6" ht="15.75" x14ac:dyDescent="0.25">
      <c r="A366" s="64"/>
      <c r="C366" s="62"/>
      <c r="D366" s="62"/>
      <c r="E366" s="62"/>
      <c r="F366" s="62"/>
    </row>
    <row r="367" spans="1:6" ht="15.75" x14ac:dyDescent="0.25">
      <c r="A367" s="64"/>
      <c r="C367" s="62"/>
      <c r="D367" s="62"/>
      <c r="E367" s="62"/>
      <c r="F367" s="62"/>
    </row>
    <row r="368" spans="1:6" ht="15.75" x14ac:dyDescent="0.25">
      <c r="A368" s="64"/>
      <c r="C368" s="62"/>
      <c r="D368" s="62"/>
      <c r="E368" s="62"/>
      <c r="F368" s="62"/>
    </row>
    <row r="369" spans="1:6" ht="15.75" x14ac:dyDescent="0.25">
      <c r="A369" s="64"/>
      <c r="C369" s="62"/>
      <c r="D369" s="62"/>
      <c r="E369" s="62"/>
      <c r="F369" s="62"/>
    </row>
    <row r="370" spans="1:6" ht="15.75" x14ac:dyDescent="0.25">
      <c r="A370" s="64"/>
      <c r="C370" s="62"/>
      <c r="D370" s="62"/>
      <c r="E370" s="62"/>
      <c r="F370" s="62"/>
    </row>
    <row r="371" spans="1:6" ht="15.75" x14ac:dyDescent="0.25">
      <c r="A371" s="64"/>
      <c r="C371" s="62"/>
      <c r="D371" s="62"/>
      <c r="E371" s="62"/>
      <c r="F371" s="62"/>
    </row>
    <row r="372" spans="1:6" ht="15.75" x14ac:dyDescent="0.25">
      <c r="A372" s="64"/>
      <c r="C372" s="62"/>
      <c r="D372" s="62"/>
      <c r="E372" s="62"/>
      <c r="F372" s="62"/>
    </row>
    <row r="373" spans="1:6" ht="15.75" x14ac:dyDescent="0.25">
      <c r="A373" s="64"/>
      <c r="C373" s="62"/>
      <c r="D373" s="62"/>
      <c r="E373" s="62"/>
      <c r="F373" s="62"/>
    </row>
    <row r="374" spans="1:6" ht="15.75" x14ac:dyDescent="0.25">
      <c r="A374" s="64"/>
      <c r="C374" s="62"/>
      <c r="D374" s="62"/>
      <c r="E374" s="62"/>
      <c r="F374" s="62"/>
    </row>
    <row r="375" spans="1:6" ht="15.75" x14ac:dyDescent="0.25">
      <c r="A375" s="64"/>
    </row>
    <row r="376" spans="1:6" ht="15.75" x14ac:dyDescent="0.25">
      <c r="A376" s="64"/>
    </row>
    <row r="377" spans="1:6" ht="15.75" x14ac:dyDescent="0.25">
      <c r="A377" s="64"/>
    </row>
    <row r="378" spans="1:6" ht="15.75" x14ac:dyDescent="0.25">
      <c r="A378" s="64"/>
    </row>
    <row r="379" spans="1:6" ht="15.75" x14ac:dyDescent="0.25">
      <c r="A379" s="64"/>
    </row>
  </sheetData>
  <sheetProtection sheet="1" objects="1" scenarios="1" selectLockedCells="1" selectUnlockedCells="1"/>
  <mergeCells count="8">
    <mergeCell ref="B9:C9"/>
    <mergeCell ref="B10:C10"/>
    <mergeCell ref="B11:C11"/>
    <mergeCell ref="B2:E2"/>
    <mergeCell ref="B3:E3"/>
    <mergeCell ref="B6:C6"/>
    <mergeCell ref="B7:C7"/>
    <mergeCell ref="B8:C8"/>
  </mergeCells>
  <phoneticPr fontId="0" type="noConversion"/>
  <pageMargins left="0.75" right="0.75" top="1" bottom="1" header="0.5" footer="0.5"/>
  <pageSetup scale="90" orientation="landscape" horizontalDpi="300" verticalDpi="300"/>
  <headerFooter alignWithMargins="0"/>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indexed="15"/>
  </sheetPr>
  <dimension ref="B1:F31"/>
  <sheetViews>
    <sheetView showGridLines="0" showRowColHeaders="0" workbookViewId="0">
      <selection activeCell="C5" sqref="C5"/>
    </sheetView>
  </sheetViews>
  <sheetFormatPr defaultColWidth="10.42578125" defaultRowHeight="18" x14ac:dyDescent="0.35"/>
  <cols>
    <col min="1" max="1" width="3.85546875" style="88" customWidth="1"/>
    <col min="2" max="2" width="10.5703125" style="88" customWidth="1"/>
    <col min="3" max="3" width="25.5703125" style="88" customWidth="1"/>
    <col min="4" max="4" width="10.5703125" style="88" customWidth="1"/>
    <col min="5" max="6" width="25.5703125" style="88" customWidth="1"/>
    <col min="7" max="16384" width="10.42578125" style="88"/>
  </cols>
  <sheetData>
    <row r="1" spans="2:6" ht="48.75" customHeight="1" x14ac:dyDescent="0.35"/>
    <row r="2" spans="2:6" ht="34.5" customHeight="1" x14ac:dyDescent="0.35">
      <c r="B2" s="232" t="str">
        <f ca="1">CONCATENATE("CCIM Financial Calculator-",TEXT(TODAY(),"m/d/yyyy"))</f>
        <v>CCIM Financial Calculator-12/25/2024</v>
      </c>
      <c r="C2" s="232"/>
      <c r="D2" s="232"/>
      <c r="E2" s="232"/>
      <c r="F2" s="232"/>
    </row>
    <row r="3" spans="2:6" ht="30" customHeight="1" x14ac:dyDescent="0.35">
      <c r="B3" s="233" t="s">
        <v>59</v>
      </c>
      <c r="C3" s="233"/>
      <c r="D3" s="233"/>
      <c r="E3" s="233"/>
      <c r="F3" s="233"/>
    </row>
    <row r="4" spans="2:6" ht="19.5" x14ac:dyDescent="0.35">
      <c r="B4" s="89" t="s">
        <v>35</v>
      </c>
      <c r="C4" s="89" t="s">
        <v>8</v>
      </c>
      <c r="D4" s="89" t="s">
        <v>35</v>
      </c>
      <c r="E4" s="89" t="s">
        <v>8</v>
      </c>
    </row>
    <row r="5" spans="2:6" ht="19.5" x14ac:dyDescent="0.35">
      <c r="B5" s="89">
        <v>1</v>
      </c>
      <c r="C5" s="87"/>
      <c r="D5" s="89">
        <v>21</v>
      </c>
      <c r="E5" s="87"/>
    </row>
    <row r="6" spans="2:6" ht="19.5" x14ac:dyDescent="0.35">
      <c r="B6" s="89">
        <f>B5+1</f>
        <v>2</v>
      </c>
      <c r="C6" s="87"/>
      <c r="D6" s="89">
        <f>D5+1</f>
        <v>22</v>
      </c>
      <c r="E6" s="87"/>
    </row>
    <row r="7" spans="2:6" ht="19.5" x14ac:dyDescent="0.35">
      <c r="B7" s="89">
        <f t="shared" ref="B7:B24" si="0">B6+1</f>
        <v>3</v>
      </c>
      <c r="C7" s="87"/>
      <c r="D7" s="89">
        <f t="shared" ref="D7:D24" si="1">D6+1</f>
        <v>23</v>
      </c>
      <c r="E7" s="87"/>
    </row>
    <row r="8" spans="2:6" ht="19.5" x14ac:dyDescent="0.35">
      <c r="B8" s="89">
        <f t="shared" si="0"/>
        <v>4</v>
      </c>
      <c r="C8" s="87"/>
      <c r="D8" s="89">
        <f t="shared" si="1"/>
        <v>24</v>
      </c>
      <c r="E8" s="87"/>
    </row>
    <row r="9" spans="2:6" ht="19.5" x14ac:dyDescent="0.35">
      <c r="B9" s="89">
        <f t="shared" si="0"/>
        <v>5</v>
      </c>
      <c r="C9" s="87"/>
      <c r="D9" s="89">
        <f t="shared" si="1"/>
        <v>25</v>
      </c>
      <c r="E9" s="87"/>
    </row>
    <row r="10" spans="2:6" ht="19.5" x14ac:dyDescent="0.35">
      <c r="B10" s="89">
        <f t="shared" si="0"/>
        <v>6</v>
      </c>
      <c r="C10" s="87"/>
      <c r="D10" s="89">
        <f t="shared" si="1"/>
        <v>26</v>
      </c>
      <c r="E10" s="87"/>
    </row>
    <row r="11" spans="2:6" ht="19.5" x14ac:dyDescent="0.35">
      <c r="B11" s="89">
        <f t="shared" si="0"/>
        <v>7</v>
      </c>
      <c r="C11" s="87"/>
      <c r="D11" s="89">
        <f t="shared" si="1"/>
        <v>27</v>
      </c>
      <c r="E11" s="87"/>
    </row>
    <row r="12" spans="2:6" ht="19.5" x14ac:dyDescent="0.35">
      <c r="B12" s="89">
        <f t="shared" si="0"/>
        <v>8</v>
      </c>
      <c r="C12" s="87"/>
      <c r="D12" s="89">
        <f t="shared" si="1"/>
        <v>28</v>
      </c>
      <c r="E12" s="87"/>
    </row>
    <row r="13" spans="2:6" ht="19.5" x14ac:dyDescent="0.35">
      <c r="B13" s="89">
        <f t="shared" si="0"/>
        <v>9</v>
      </c>
      <c r="C13" s="87"/>
      <c r="D13" s="89">
        <f t="shared" si="1"/>
        <v>29</v>
      </c>
      <c r="E13" s="87"/>
    </row>
    <row r="14" spans="2:6" ht="19.5" x14ac:dyDescent="0.35">
      <c r="B14" s="89">
        <f t="shared" si="0"/>
        <v>10</v>
      </c>
      <c r="C14" s="87"/>
      <c r="D14" s="89">
        <f t="shared" si="1"/>
        <v>30</v>
      </c>
      <c r="E14" s="87"/>
    </row>
    <row r="15" spans="2:6" ht="19.5" x14ac:dyDescent="0.35">
      <c r="B15" s="89">
        <f t="shared" si="0"/>
        <v>11</v>
      </c>
      <c r="C15" s="87"/>
      <c r="D15" s="89">
        <f t="shared" si="1"/>
        <v>31</v>
      </c>
      <c r="E15" s="87"/>
    </row>
    <row r="16" spans="2:6" ht="19.5" x14ac:dyDescent="0.35">
      <c r="B16" s="89">
        <f t="shared" si="0"/>
        <v>12</v>
      </c>
      <c r="C16" s="87"/>
      <c r="D16" s="89">
        <f t="shared" si="1"/>
        <v>32</v>
      </c>
      <c r="E16" s="87"/>
    </row>
    <row r="17" spans="2:5" ht="19.5" x14ac:dyDescent="0.35">
      <c r="B17" s="89">
        <f t="shared" si="0"/>
        <v>13</v>
      </c>
      <c r="C17" s="87"/>
      <c r="D17" s="89">
        <f t="shared" si="1"/>
        <v>33</v>
      </c>
      <c r="E17" s="87"/>
    </row>
    <row r="18" spans="2:5" ht="19.5" x14ac:dyDescent="0.35">
      <c r="B18" s="89">
        <f t="shared" si="0"/>
        <v>14</v>
      </c>
      <c r="C18" s="87"/>
      <c r="D18" s="89">
        <f t="shared" si="1"/>
        <v>34</v>
      </c>
      <c r="E18" s="87"/>
    </row>
    <row r="19" spans="2:5" ht="19.5" x14ac:dyDescent="0.35">
      <c r="B19" s="89">
        <f t="shared" si="0"/>
        <v>15</v>
      </c>
      <c r="C19" s="87"/>
      <c r="D19" s="89">
        <f t="shared" si="1"/>
        <v>35</v>
      </c>
      <c r="E19" s="87"/>
    </row>
    <row r="20" spans="2:5" ht="19.5" x14ac:dyDescent="0.35">
      <c r="B20" s="89">
        <f t="shared" si="0"/>
        <v>16</v>
      </c>
      <c r="C20" s="87"/>
      <c r="D20" s="89">
        <f t="shared" si="1"/>
        <v>36</v>
      </c>
      <c r="E20" s="87"/>
    </row>
    <row r="21" spans="2:5" ht="19.5" x14ac:dyDescent="0.35">
      <c r="B21" s="89">
        <f t="shared" si="0"/>
        <v>17</v>
      </c>
      <c r="C21" s="87"/>
      <c r="D21" s="89">
        <f t="shared" si="1"/>
        <v>37</v>
      </c>
      <c r="E21" s="87"/>
    </row>
    <row r="22" spans="2:5" ht="19.5" x14ac:dyDescent="0.35">
      <c r="B22" s="89">
        <f t="shared" si="0"/>
        <v>18</v>
      </c>
      <c r="C22" s="87"/>
      <c r="D22" s="89">
        <f t="shared" si="1"/>
        <v>38</v>
      </c>
      <c r="E22" s="87"/>
    </row>
    <row r="23" spans="2:5" ht="19.5" x14ac:dyDescent="0.35">
      <c r="B23" s="89">
        <f t="shared" si="0"/>
        <v>19</v>
      </c>
      <c r="C23" s="87"/>
      <c r="D23" s="89">
        <f t="shared" si="1"/>
        <v>39</v>
      </c>
      <c r="E23" s="87"/>
    </row>
    <row r="24" spans="2:5" ht="19.5" x14ac:dyDescent="0.35">
      <c r="B24" s="89">
        <f t="shared" si="0"/>
        <v>20</v>
      </c>
      <c r="C24" s="87"/>
      <c r="D24" s="89">
        <f t="shared" si="1"/>
        <v>40</v>
      </c>
      <c r="E24" s="87"/>
    </row>
    <row r="25" spans="2:5" ht="19.5" x14ac:dyDescent="0.35">
      <c r="B25" s="90"/>
      <c r="C25" s="91"/>
    </row>
    <row r="26" spans="2:5" ht="23.25" x14ac:dyDescent="0.35">
      <c r="B26" s="92"/>
      <c r="C26" s="234" t="s">
        <v>60</v>
      </c>
      <c r="D26" s="230"/>
      <c r="E26" s="94"/>
    </row>
    <row r="27" spans="2:5" ht="23.25" x14ac:dyDescent="0.35">
      <c r="B27" s="90"/>
      <c r="C27" s="229" t="s">
        <v>61</v>
      </c>
      <c r="D27" s="230"/>
      <c r="E27" s="94"/>
    </row>
    <row r="28" spans="2:5" ht="23.25" x14ac:dyDescent="0.35">
      <c r="B28" s="90"/>
      <c r="C28" s="229" t="s">
        <v>62</v>
      </c>
      <c r="D28" s="231"/>
      <c r="E28" s="94"/>
    </row>
    <row r="29" spans="2:5" ht="19.5" x14ac:dyDescent="0.35">
      <c r="B29" s="90"/>
      <c r="C29" s="91"/>
    </row>
    <row r="30" spans="2:5" x14ac:dyDescent="0.35">
      <c r="C30" s="93"/>
    </row>
    <row r="31" spans="2:5" x14ac:dyDescent="0.35">
      <c r="C31" s="93"/>
    </row>
  </sheetData>
  <sheetProtection sheet="1" objects="1" scenarios="1" selectLockedCells="1"/>
  <mergeCells count="5">
    <mergeCell ref="C27:D27"/>
    <mergeCell ref="C28:D28"/>
    <mergeCell ref="B2:F2"/>
    <mergeCell ref="B3:F3"/>
    <mergeCell ref="C26:D26"/>
  </mergeCells>
  <phoneticPr fontId="0" type="noConversion"/>
  <pageMargins left="0.75" right="0.75" top="1" bottom="1" header="0.5" footer="0.5"/>
  <pageSetup scale="75" orientation="landscape" horizontalDpi="4294967293" verticalDpi="0"/>
  <headerFooter alignWithMargins="0"/>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
    <tabColor theme="9" tint="-0.249977111117893"/>
  </sheetPr>
  <dimension ref="B1:I22"/>
  <sheetViews>
    <sheetView showGridLines="0" showRowColHeaders="0" topLeftCell="A7" workbookViewId="0">
      <selection activeCell="C5" sqref="C5"/>
    </sheetView>
  </sheetViews>
  <sheetFormatPr defaultColWidth="8.85546875" defaultRowHeight="12.75" x14ac:dyDescent="0.2"/>
  <cols>
    <col min="1" max="1" width="3.42578125" style="110" customWidth="1"/>
    <col min="2" max="2" width="19.140625" style="110" customWidth="1"/>
    <col min="3" max="3" width="26.42578125" style="110" customWidth="1"/>
    <col min="4" max="4" width="3.42578125" style="110" bestFit="1" customWidth="1"/>
    <col min="5" max="5" width="24.5703125" style="110" customWidth="1"/>
    <col min="6" max="6" width="3.42578125" style="110" bestFit="1" customWidth="1"/>
    <col min="7" max="7" width="26.85546875" style="110" customWidth="1"/>
    <col min="8" max="8" width="8.85546875" style="110" customWidth="1"/>
    <col min="9" max="16384" width="8.85546875" style="110"/>
  </cols>
  <sheetData>
    <row r="1" spans="2:9" ht="48.6" customHeight="1" x14ac:dyDescent="0.2">
      <c r="C1" s="111"/>
      <c r="D1" s="111"/>
      <c r="E1" s="111"/>
      <c r="F1" s="111"/>
      <c r="G1" s="111"/>
    </row>
    <row r="2" spans="2:9" ht="34.35" customHeight="1" x14ac:dyDescent="0.2">
      <c r="B2" s="237" t="str">
        <f ca="1">CONCATENATE("CCIM Financial Calculator-",TEXT(TODAY(),"m/d/yyyy"))</f>
        <v>CCIM Financial Calculator-12/25/2024</v>
      </c>
      <c r="C2" s="237"/>
      <c r="D2" s="237"/>
      <c r="E2" s="237"/>
      <c r="F2" s="237"/>
      <c r="G2" s="237"/>
      <c r="H2" s="237"/>
      <c r="I2" s="237"/>
    </row>
    <row r="3" spans="2:9" ht="30" customHeight="1" x14ac:dyDescent="0.2">
      <c r="B3" s="238" t="s">
        <v>69</v>
      </c>
      <c r="C3" s="238"/>
      <c r="D3" s="238"/>
      <c r="E3" s="238"/>
      <c r="F3" s="238"/>
      <c r="G3" s="238"/>
    </row>
    <row r="4" spans="2:9" ht="1.35" customHeight="1" x14ac:dyDescent="0.2">
      <c r="C4" s="111"/>
      <c r="D4" s="111"/>
      <c r="E4" s="111"/>
      <c r="F4" s="111"/>
      <c r="G4" s="111"/>
    </row>
    <row r="5" spans="2:9" ht="20.45" customHeight="1" x14ac:dyDescent="0.3">
      <c r="B5" s="112" t="s">
        <v>71</v>
      </c>
      <c r="C5" s="103">
        <v>0</v>
      </c>
      <c r="D5" s="113" t="s">
        <v>7</v>
      </c>
      <c r="E5" s="103">
        <v>0</v>
      </c>
      <c r="F5" s="114" t="s">
        <v>63</v>
      </c>
      <c r="G5" s="115">
        <f>C5+E5</f>
        <v>0</v>
      </c>
    </row>
    <row r="6" spans="2:9" ht="20.45" customHeight="1" x14ac:dyDescent="0.3">
      <c r="B6" s="112" t="s">
        <v>72</v>
      </c>
      <c r="C6" s="103">
        <v>0</v>
      </c>
      <c r="D6" s="113" t="s">
        <v>64</v>
      </c>
      <c r="E6" s="103">
        <v>0</v>
      </c>
      <c r="F6" s="114" t="s">
        <v>63</v>
      </c>
      <c r="G6" s="115">
        <f>C6-E6</f>
        <v>0</v>
      </c>
    </row>
    <row r="7" spans="2:9" ht="20.45" customHeight="1" x14ac:dyDescent="0.3">
      <c r="B7" s="112" t="s">
        <v>73</v>
      </c>
      <c r="C7" s="103">
        <v>0</v>
      </c>
      <c r="D7" s="113" t="s">
        <v>65</v>
      </c>
      <c r="E7" s="103">
        <v>0</v>
      </c>
      <c r="F7" s="114" t="s">
        <v>63</v>
      </c>
      <c r="G7" s="115">
        <f>C7*E7</f>
        <v>0</v>
      </c>
    </row>
    <row r="8" spans="2:9" ht="20.45" customHeight="1" x14ac:dyDescent="0.35">
      <c r="B8" s="112" t="s">
        <v>74</v>
      </c>
      <c r="C8" s="103">
        <v>0</v>
      </c>
      <c r="D8" s="116" t="s">
        <v>66</v>
      </c>
      <c r="E8" s="103">
        <v>0</v>
      </c>
      <c r="F8" s="114" t="s">
        <v>63</v>
      </c>
      <c r="G8" s="117">
        <f>IF(E8=0,0,C8/E8)</f>
        <v>0</v>
      </c>
    </row>
    <row r="9" spans="2:9" ht="20.100000000000001" customHeight="1" x14ac:dyDescent="0.25">
      <c r="C9" s="101"/>
      <c r="D9" s="109"/>
      <c r="E9" s="101"/>
      <c r="F9" s="118"/>
      <c r="G9" s="119"/>
    </row>
    <row r="10" spans="2:9" ht="20.45" customHeight="1" x14ac:dyDescent="0.3">
      <c r="B10" s="112" t="s">
        <v>75</v>
      </c>
      <c r="C10" s="104">
        <v>0</v>
      </c>
      <c r="D10" s="120" t="s">
        <v>7</v>
      </c>
      <c r="E10" s="105">
        <v>0</v>
      </c>
      <c r="F10" s="121" t="s">
        <v>63</v>
      </c>
      <c r="G10" s="106">
        <f>C10*(1+E10)</f>
        <v>0</v>
      </c>
    </row>
    <row r="11" spans="2:9" ht="20.45" customHeight="1" x14ac:dyDescent="0.3">
      <c r="B11" s="112" t="s">
        <v>76</v>
      </c>
      <c r="C11" s="103">
        <v>0</v>
      </c>
      <c r="D11" s="122" t="s">
        <v>64</v>
      </c>
      <c r="E11" s="105">
        <v>0</v>
      </c>
      <c r="F11" s="114" t="s">
        <v>63</v>
      </c>
      <c r="G11" s="115">
        <f>C11-(C11*E11)</f>
        <v>0</v>
      </c>
    </row>
    <row r="12" spans="2:9" ht="20.45" customHeight="1" x14ac:dyDescent="0.3">
      <c r="B12" s="112" t="s">
        <v>77</v>
      </c>
      <c r="C12" s="104">
        <v>0</v>
      </c>
      <c r="D12" s="120" t="s">
        <v>65</v>
      </c>
      <c r="E12" s="105">
        <v>0</v>
      </c>
      <c r="F12" s="121" t="s">
        <v>63</v>
      </c>
      <c r="G12" s="123">
        <f>C12*E12</f>
        <v>0</v>
      </c>
    </row>
    <row r="13" spans="2:9" ht="20.45" customHeight="1" x14ac:dyDescent="0.3">
      <c r="B13" s="112" t="s">
        <v>78</v>
      </c>
      <c r="C13" s="104">
        <v>0</v>
      </c>
      <c r="D13" s="121" t="s">
        <v>66</v>
      </c>
      <c r="E13" s="105">
        <v>0</v>
      </c>
      <c r="F13" s="121" t="s">
        <v>63</v>
      </c>
      <c r="G13" s="106">
        <f>IF(E13=0,0,C13/E13)</f>
        <v>0</v>
      </c>
    </row>
    <row r="14" spans="2:9" ht="20.100000000000001" customHeight="1" x14ac:dyDescent="0.2">
      <c r="B14" s="124"/>
      <c r="C14" s="111"/>
      <c r="D14" s="111"/>
      <c r="E14" s="111"/>
      <c r="F14" s="111"/>
      <c r="G14" s="111"/>
    </row>
    <row r="15" spans="2:9" ht="20.45" customHeight="1" x14ac:dyDescent="0.3">
      <c r="B15" s="112" t="s">
        <v>79</v>
      </c>
      <c r="C15" s="108">
        <v>0</v>
      </c>
      <c r="D15" s="111"/>
      <c r="E15" s="239" t="s">
        <v>70</v>
      </c>
      <c r="F15" s="239"/>
      <c r="G15" s="239"/>
    </row>
    <row r="16" spans="2:9" ht="20.45" customHeight="1" x14ac:dyDescent="0.3">
      <c r="B16" s="112" t="s">
        <v>80</v>
      </c>
      <c r="C16" s="107">
        <v>0</v>
      </c>
      <c r="D16" s="111"/>
      <c r="E16" s="235" t="s">
        <v>67</v>
      </c>
      <c r="F16" s="236"/>
      <c r="G16" s="107">
        <v>0</v>
      </c>
    </row>
    <row r="17" spans="2:7" ht="20.45" customHeight="1" x14ac:dyDescent="0.3">
      <c r="B17" s="112" t="s">
        <v>81</v>
      </c>
      <c r="C17" s="106">
        <f>C16*(1+$C$15)</f>
        <v>0</v>
      </c>
      <c r="D17" s="111"/>
      <c r="E17" s="235" t="s">
        <v>68</v>
      </c>
      <c r="F17" s="236"/>
      <c r="G17" s="107">
        <v>0</v>
      </c>
    </row>
    <row r="18" spans="2:7" ht="20.45" customHeight="1" x14ac:dyDescent="0.3">
      <c r="B18" s="112" t="s">
        <v>82</v>
      </c>
      <c r="C18" s="106">
        <f>C17*(1+$C$15)</f>
        <v>0</v>
      </c>
      <c r="D18" s="111"/>
      <c r="E18" s="235" t="s">
        <v>86</v>
      </c>
      <c r="F18" s="236"/>
      <c r="G18" s="125">
        <f>IF(G16=0,0,(G17/G16)-1)</f>
        <v>0</v>
      </c>
    </row>
    <row r="19" spans="2:7" ht="20.45" customHeight="1" x14ac:dyDescent="0.3">
      <c r="B19" s="112" t="s">
        <v>83</v>
      </c>
      <c r="C19" s="106">
        <f>C18*(1+$C$15)</f>
        <v>0</v>
      </c>
      <c r="D19" s="111"/>
      <c r="E19" s="111"/>
      <c r="F19" s="111"/>
      <c r="G19" s="111"/>
    </row>
    <row r="20" spans="2:7" ht="20.45" customHeight="1" x14ac:dyDescent="0.3">
      <c r="B20" s="112" t="s">
        <v>84</v>
      </c>
      <c r="C20" s="106">
        <f>C19*(1+$C$15)</f>
        <v>0</v>
      </c>
      <c r="D20" s="111"/>
      <c r="E20" s="111"/>
      <c r="F20" s="111"/>
      <c r="G20" s="111"/>
    </row>
    <row r="21" spans="2:7" ht="20.45" customHeight="1" x14ac:dyDescent="0.3">
      <c r="B21" s="112" t="s">
        <v>85</v>
      </c>
      <c r="C21" s="106">
        <f>C20*(1+$C$15)</f>
        <v>0</v>
      </c>
      <c r="D21" s="111"/>
      <c r="E21" s="111"/>
      <c r="F21" s="111"/>
      <c r="G21" s="111"/>
    </row>
    <row r="22" spans="2:7" ht="3.75" customHeight="1" x14ac:dyDescent="0.2">
      <c r="C22" s="111"/>
      <c r="D22" s="111"/>
      <c r="E22" s="111"/>
      <c r="F22" s="111"/>
      <c r="G22" s="111"/>
    </row>
  </sheetData>
  <sheetProtection sheet="1" objects="1" scenarios="1" selectLockedCells="1"/>
  <mergeCells count="6">
    <mergeCell ref="E18:F18"/>
    <mergeCell ref="B2:I2"/>
    <mergeCell ref="B3:G3"/>
    <mergeCell ref="E15:G15"/>
    <mergeCell ref="E16:F16"/>
    <mergeCell ref="E17:F17"/>
  </mergeCells>
  <pageMargins left="0.7" right="0.7" top="0.75" bottom="0.75" header="0.3" footer="0.3"/>
  <pageSetup scale="81" orientation="landscape" verticalDpi="0"/>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1"/>
  </sheetPr>
  <dimension ref="B1:AF131"/>
  <sheetViews>
    <sheetView showGridLines="0" showRowColHeaders="0" zoomScale="90" zoomScaleNormal="90" zoomScalePageLayoutView="90" workbookViewId="0">
      <selection activeCell="G2" sqref="G2"/>
    </sheetView>
  </sheetViews>
  <sheetFormatPr defaultColWidth="8.85546875" defaultRowHeight="15" x14ac:dyDescent="0.2"/>
  <cols>
    <col min="1" max="1" width="5.140625" style="147" customWidth="1"/>
    <col min="2" max="2" width="10.85546875" style="147" bestFit="1" customWidth="1"/>
    <col min="3" max="3" width="15" style="147" customWidth="1"/>
    <col min="4" max="4" width="2.42578125" style="147" customWidth="1"/>
    <col min="5" max="5" width="22.85546875" style="147" bestFit="1" customWidth="1"/>
    <col min="6" max="6" width="2.42578125" style="147" customWidth="1"/>
    <col min="7" max="7" width="15.140625" style="147" customWidth="1"/>
    <col min="8" max="8" width="2.42578125" style="147" customWidth="1"/>
    <col min="9" max="9" width="22" style="147" bestFit="1" customWidth="1"/>
    <col min="10" max="10" width="2.42578125" style="147" customWidth="1"/>
    <col min="11" max="11" width="15.140625" style="147" customWidth="1"/>
    <col min="12" max="12" width="2.42578125" style="147" customWidth="1"/>
    <col min="13" max="13" width="15.140625" style="147" customWidth="1"/>
    <col min="14" max="14" width="2.42578125" style="147" customWidth="1"/>
    <col min="15" max="15" width="15.140625" style="147" customWidth="1"/>
    <col min="16" max="16" width="2.42578125" style="147" customWidth="1"/>
    <col min="17" max="17" width="15.140625" style="147" customWidth="1"/>
    <col min="18" max="18" width="2.5703125" style="147" customWidth="1"/>
    <col min="19" max="19" width="15.140625" style="147" customWidth="1"/>
    <col min="20" max="20" width="2.42578125" style="147" customWidth="1"/>
    <col min="21" max="21" width="15.140625" style="147" customWidth="1"/>
    <col min="22" max="22" width="2.42578125" style="147" customWidth="1"/>
    <col min="23" max="23" width="15.140625" style="147" customWidth="1"/>
    <col min="24" max="24" width="2.42578125" style="147" customWidth="1"/>
    <col min="25" max="25" width="15.140625" style="147" customWidth="1"/>
    <col min="26" max="26" width="2.42578125" style="147" customWidth="1"/>
    <col min="27" max="27" width="8.85546875" style="147"/>
    <col min="28" max="28" width="15.140625" style="147" customWidth="1"/>
    <col min="29" max="30" width="8.85546875" style="147"/>
    <col min="31" max="31" width="14.85546875" style="147" bestFit="1" customWidth="1"/>
    <col min="32" max="56" width="8.85546875" style="147"/>
    <col min="57" max="57" width="2.42578125" style="147" customWidth="1"/>
    <col min="58" max="58" width="13.5703125" style="147" customWidth="1"/>
    <col min="59" max="59" width="8.85546875" style="147"/>
    <col min="60" max="60" width="13.5703125" style="147" customWidth="1"/>
    <col min="61" max="16384" width="8.85546875" style="147"/>
  </cols>
  <sheetData>
    <row r="1" spans="2:31" ht="52.35" customHeight="1" x14ac:dyDescent="0.2">
      <c r="G1" s="189" t="s">
        <v>97</v>
      </c>
      <c r="I1" s="189" t="s">
        <v>98</v>
      </c>
    </row>
    <row r="2" spans="2:31" ht="15.75" x14ac:dyDescent="0.25">
      <c r="B2" s="148"/>
      <c r="C2" s="148"/>
      <c r="D2" s="148"/>
      <c r="E2" s="148"/>
      <c r="F2" s="148"/>
      <c r="G2" s="186">
        <v>0</v>
      </c>
      <c r="I2" s="185" t="s">
        <v>92</v>
      </c>
    </row>
    <row r="3" spans="2:31" ht="15.75" x14ac:dyDescent="0.25">
      <c r="B3" s="148"/>
      <c r="C3" s="148"/>
      <c r="D3" s="148"/>
      <c r="E3" s="190" t="s">
        <v>99</v>
      </c>
      <c r="F3" s="148"/>
      <c r="G3" s="187"/>
      <c r="I3" s="184" t="s">
        <v>93</v>
      </c>
      <c r="Q3" s="149"/>
      <c r="S3" s="150"/>
      <c r="U3" s="150"/>
    </row>
    <row r="4" spans="2:31" ht="15.75" x14ac:dyDescent="0.25">
      <c r="B4" s="151">
        <v>0</v>
      </c>
      <c r="C4" s="152" t="s">
        <v>89</v>
      </c>
      <c r="D4" s="151"/>
      <c r="E4" s="153"/>
      <c r="F4" s="148"/>
      <c r="G4" s="188"/>
      <c r="I4" s="183" t="s">
        <v>96</v>
      </c>
      <c r="Q4" s="149"/>
      <c r="S4" s="150"/>
      <c r="U4" s="154"/>
    </row>
    <row r="5" spans="2:31" ht="15.75" x14ac:dyDescent="0.25">
      <c r="B5" s="151">
        <f>E4</f>
        <v>0</v>
      </c>
      <c r="C5" s="152" t="s">
        <v>89</v>
      </c>
      <c r="D5" s="151"/>
      <c r="E5" s="153"/>
      <c r="F5" s="148"/>
      <c r="G5" s="188"/>
      <c r="I5" s="183" t="s">
        <v>96</v>
      </c>
      <c r="Q5" s="149"/>
      <c r="S5" s="150"/>
      <c r="U5" s="154"/>
    </row>
    <row r="6" spans="2:31" ht="15.75" x14ac:dyDescent="0.25">
      <c r="B6" s="151">
        <f>E5</f>
        <v>0</v>
      </c>
      <c r="C6" s="152" t="s">
        <v>88</v>
      </c>
      <c r="D6" s="148"/>
      <c r="E6" s="152" t="s">
        <v>87</v>
      </c>
      <c r="F6" s="148"/>
      <c r="G6" s="188"/>
      <c r="I6" s="183" t="s">
        <v>96</v>
      </c>
      <c r="Q6" s="149"/>
      <c r="S6" s="150"/>
      <c r="U6" s="154"/>
    </row>
    <row r="7" spans="2:31" x14ac:dyDescent="0.2">
      <c r="B7" s="151"/>
      <c r="C7" s="152"/>
      <c r="D7" s="148"/>
      <c r="E7" s="152"/>
      <c r="F7" s="155"/>
      <c r="G7" s="148"/>
      <c r="H7" s="148"/>
      <c r="I7" s="148"/>
      <c r="J7" s="148"/>
      <c r="K7" s="148"/>
      <c r="L7" s="148"/>
      <c r="M7" s="148"/>
      <c r="N7" s="148"/>
      <c r="O7" s="148"/>
      <c r="P7" s="148"/>
      <c r="Q7" s="148"/>
      <c r="R7" s="148"/>
      <c r="S7" s="148"/>
      <c r="T7" s="148"/>
      <c r="U7" s="148"/>
      <c r="V7" s="148"/>
      <c r="W7" s="148"/>
      <c r="X7" s="148"/>
      <c r="Y7" s="148"/>
      <c r="Z7" s="148"/>
      <c r="AA7" s="148"/>
      <c r="AB7" s="148"/>
    </row>
    <row r="8" spans="2:31" ht="15.75" hidden="1" thickBot="1" x14ac:dyDescent="0.25">
      <c r="B8" s="156" t="s">
        <v>13</v>
      </c>
      <c r="C8" s="157" t="s">
        <v>90</v>
      </c>
      <c r="D8" s="158"/>
      <c r="E8" s="158"/>
      <c r="F8" s="158"/>
      <c r="G8" s="158"/>
      <c r="H8" s="158"/>
      <c r="I8" s="158"/>
      <c r="J8" s="158"/>
      <c r="K8" s="158"/>
      <c r="L8" s="158"/>
      <c r="M8" s="158"/>
      <c r="N8" s="158"/>
      <c r="O8" s="158"/>
      <c r="P8" s="158"/>
      <c r="Q8" s="158"/>
      <c r="R8" s="158"/>
      <c r="S8" s="158"/>
      <c r="T8" s="158"/>
      <c r="U8" s="158"/>
      <c r="V8" s="158"/>
      <c r="W8" s="158"/>
      <c r="X8" s="158"/>
      <c r="Y8" s="158"/>
      <c r="Z8" s="148"/>
      <c r="AA8" s="156" t="s">
        <v>13</v>
      </c>
      <c r="AB8" s="157" t="s">
        <v>90</v>
      </c>
      <c r="AD8" s="149"/>
    </row>
    <row r="9" spans="2:31" hidden="1" x14ac:dyDescent="0.2">
      <c r="B9" s="159">
        <v>0</v>
      </c>
      <c r="C9" s="193"/>
      <c r="D9" s="160"/>
      <c r="E9" s="161"/>
      <c r="F9" s="162"/>
      <c r="G9" s="196"/>
      <c r="H9" s="162"/>
      <c r="I9" s="196"/>
      <c r="J9" s="162"/>
      <c r="K9" s="196"/>
      <c r="L9" s="162"/>
      <c r="M9" s="196"/>
      <c r="N9" s="162"/>
      <c r="O9" s="196"/>
      <c r="P9" s="162"/>
      <c r="Q9" s="199"/>
      <c r="R9" s="162"/>
      <c r="S9" s="196"/>
      <c r="T9" s="162"/>
      <c r="U9" s="196"/>
      <c r="V9" s="162"/>
      <c r="W9" s="196"/>
      <c r="X9" s="162"/>
      <c r="Y9" s="196"/>
      <c r="Z9" s="162"/>
      <c r="AA9" s="164">
        <v>0</v>
      </c>
      <c r="AB9" s="163"/>
      <c r="AD9" s="149"/>
      <c r="AE9" s="165"/>
    </row>
    <row r="10" spans="2:31" hidden="1" x14ac:dyDescent="0.2">
      <c r="B10" s="159"/>
      <c r="C10" s="194"/>
      <c r="D10" s="162"/>
      <c r="E10" s="191"/>
      <c r="F10" s="162"/>
      <c r="G10" s="197"/>
      <c r="H10" s="162"/>
      <c r="I10" s="197"/>
      <c r="J10" s="162"/>
      <c r="K10" s="196"/>
      <c r="L10" s="162"/>
      <c r="M10" s="196"/>
      <c r="N10" s="162"/>
      <c r="O10" s="196"/>
      <c r="P10" s="162"/>
      <c r="Q10" s="197"/>
      <c r="R10" s="162"/>
      <c r="S10" s="197"/>
      <c r="T10" s="162"/>
      <c r="U10" s="196"/>
      <c r="V10" s="162"/>
      <c r="W10" s="197"/>
      <c r="X10" s="162"/>
      <c r="Y10" s="196"/>
      <c r="Z10" s="162"/>
      <c r="AA10" s="164"/>
      <c r="AB10" s="161"/>
      <c r="AD10" s="149"/>
      <c r="AE10" s="166"/>
    </row>
    <row r="11" spans="2:31" hidden="1" x14ac:dyDescent="0.2">
      <c r="B11" s="167">
        <v>1</v>
      </c>
      <c r="C11" s="195"/>
      <c r="D11" s="162"/>
      <c r="E11" s="161"/>
      <c r="F11" s="162"/>
      <c r="G11" s="196"/>
      <c r="H11" s="162"/>
      <c r="I11" s="196"/>
      <c r="J11" s="162"/>
      <c r="K11" s="196"/>
      <c r="L11" s="162"/>
      <c r="M11" s="196"/>
      <c r="N11" s="162"/>
      <c r="O11" s="196"/>
      <c r="P11" s="162"/>
      <c r="Q11" s="199"/>
      <c r="R11" s="162"/>
      <c r="S11" s="196"/>
      <c r="T11" s="162"/>
      <c r="U11" s="196"/>
      <c r="V11" s="162"/>
      <c r="W11" s="196"/>
      <c r="X11" s="162"/>
      <c r="Y11" s="196"/>
      <c r="Z11" s="162"/>
      <c r="AA11" s="168">
        <v>1</v>
      </c>
      <c r="AB11" s="163"/>
      <c r="AD11" s="169"/>
      <c r="AE11" s="170"/>
    </row>
    <row r="12" spans="2:31" hidden="1" x14ac:dyDescent="0.2">
      <c r="B12" s="167"/>
      <c r="C12" s="194"/>
      <c r="D12" s="162"/>
      <c r="E12" s="191"/>
      <c r="F12" s="162"/>
      <c r="G12" s="197"/>
      <c r="H12" s="162"/>
      <c r="I12" s="197"/>
      <c r="J12" s="162"/>
      <c r="K12" s="197"/>
      <c r="L12" s="162"/>
      <c r="M12" s="196"/>
      <c r="N12" s="162"/>
      <c r="O12" s="197"/>
      <c r="P12" s="162"/>
      <c r="Q12" s="199"/>
      <c r="R12" s="162"/>
      <c r="S12" s="197"/>
      <c r="T12" s="162"/>
      <c r="U12" s="196"/>
      <c r="V12" s="162"/>
      <c r="W12" s="197"/>
      <c r="X12" s="162"/>
      <c r="Y12" s="196"/>
      <c r="Z12" s="162"/>
      <c r="AA12" s="168"/>
      <c r="AB12" s="163"/>
      <c r="AD12" s="169"/>
      <c r="AE12" s="170"/>
    </row>
    <row r="13" spans="2:31" hidden="1" x14ac:dyDescent="0.2">
      <c r="B13" s="159">
        <v>2</v>
      </c>
      <c r="C13" s="195"/>
      <c r="D13" s="162"/>
      <c r="E13" s="161"/>
      <c r="F13" s="162"/>
      <c r="G13" s="196"/>
      <c r="H13" s="162"/>
      <c r="I13" s="196"/>
      <c r="J13" s="162"/>
      <c r="K13" s="196"/>
      <c r="L13" s="162"/>
      <c r="M13" s="196"/>
      <c r="N13" s="162"/>
      <c r="O13" s="196"/>
      <c r="P13" s="162"/>
      <c r="Q13" s="199"/>
      <c r="R13" s="162"/>
      <c r="S13" s="196"/>
      <c r="T13" s="162"/>
      <c r="U13" s="196"/>
      <c r="V13" s="162"/>
      <c r="W13" s="196"/>
      <c r="X13" s="162"/>
      <c r="Y13" s="196"/>
      <c r="Z13" s="162"/>
      <c r="AA13" s="164">
        <v>2</v>
      </c>
      <c r="AB13" s="163"/>
      <c r="AD13" s="149"/>
      <c r="AE13" s="170"/>
    </row>
    <row r="14" spans="2:31" hidden="1" x14ac:dyDescent="0.2">
      <c r="B14" s="159"/>
      <c r="C14" s="194"/>
      <c r="D14" s="160"/>
      <c r="E14" s="191"/>
      <c r="F14" s="162"/>
      <c r="G14" s="197"/>
      <c r="H14" s="162"/>
      <c r="I14" s="197"/>
      <c r="J14" s="162"/>
      <c r="K14" s="197"/>
      <c r="L14" s="162"/>
      <c r="M14" s="197"/>
      <c r="N14" s="162"/>
      <c r="O14" s="197"/>
      <c r="P14" s="162"/>
      <c r="Q14" s="197"/>
      <c r="R14" s="162"/>
      <c r="S14" s="197"/>
      <c r="T14" s="162"/>
      <c r="U14" s="196"/>
      <c r="V14" s="162"/>
      <c r="W14" s="197"/>
      <c r="X14" s="162"/>
      <c r="Y14" s="196"/>
      <c r="Z14" s="162"/>
      <c r="AA14" s="164"/>
      <c r="AB14" s="163"/>
      <c r="AD14" s="149"/>
      <c r="AE14" s="170"/>
    </row>
    <row r="15" spans="2:31" hidden="1" x14ac:dyDescent="0.2">
      <c r="B15" s="167">
        <v>3</v>
      </c>
      <c r="C15" s="195"/>
      <c r="D15" s="162"/>
      <c r="E15" s="161"/>
      <c r="F15" s="162"/>
      <c r="G15" s="196"/>
      <c r="H15" s="162"/>
      <c r="I15" s="196"/>
      <c r="J15" s="162"/>
      <c r="K15" s="196"/>
      <c r="L15" s="162"/>
      <c r="M15" s="196"/>
      <c r="N15" s="162"/>
      <c r="O15" s="196"/>
      <c r="P15" s="162"/>
      <c r="Q15" s="196"/>
      <c r="R15" s="162"/>
      <c r="S15" s="196"/>
      <c r="T15" s="162"/>
      <c r="U15" s="196"/>
      <c r="V15" s="162"/>
      <c r="W15" s="196"/>
      <c r="X15" s="162"/>
      <c r="Y15" s="196"/>
      <c r="Z15" s="162"/>
      <c r="AA15" s="168">
        <v>3</v>
      </c>
      <c r="AB15" s="163"/>
      <c r="AD15" s="169"/>
      <c r="AE15" s="170"/>
    </row>
    <row r="16" spans="2:31" hidden="1" x14ac:dyDescent="0.2">
      <c r="B16" s="167"/>
      <c r="C16" s="194"/>
      <c r="D16" s="162"/>
      <c r="E16" s="191"/>
      <c r="F16" s="162"/>
      <c r="G16" s="196"/>
      <c r="H16" s="162"/>
      <c r="I16" s="197"/>
      <c r="J16" s="162"/>
      <c r="K16" s="197"/>
      <c r="L16" s="162"/>
      <c r="M16" s="197"/>
      <c r="N16" s="162"/>
      <c r="O16" s="197"/>
      <c r="P16" s="162"/>
      <c r="Q16" s="197"/>
      <c r="R16" s="162"/>
      <c r="S16" s="197"/>
      <c r="T16" s="162"/>
      <c r="U16" s="196"/>
      <c r="V16" s="162"/>
      <c r="W16" s="197"/>
      <c r="X16" s="162"/>
      <c r="Y16" s="196"/>
      <c r="Z16" s="162"/>
      <c r="AA16" s="168"/>
      <c r="AB16" s="163"/>
      <c r="AD16" s="169"/>
      <c r="AE16" s="170"/>
    </row>
    <row r="17" spans="2:32" hidden="1" x14ac:dyDescent="0.2">
      <c r="B17" s="159">
        <v>4</v>
      </c>
      <c r="C17" s="195"/>
      <c r="D17" s="162"/>
      <c r="E17" s="161"/>
      <c r="F17" s="162"/>
      <c r="G17" s="196"/>
      <c r="H17" s="162"/>
      <c r="I17" s="196"/>
      <c r="J17" s="162"/>
      <c r="K17" s="196"/>
      <c r="L17" s="162"/>
      <c r="M17" s="196"/>
      <c r="N17" s="162"/>
      <c r="O17" s="196"/>
      <c r="P17" s="162"/>
      <c r="Q17" s="196"/>
      <c r="R17" s="162"/>
      <c r="S17" s="196"/>
      <c r="T17" s="162"/>
      <c r="U17" s="196"/>
      <c r="V17" s="162"/>
      <c r="W17" s="196"/>
      <c r="X17" s="162"/>
      <c r="Y17" s="196"/>
      <c r="Z17" s="162"/>
      <c r="AA17" s="164">
        <v>4</v>
      </c>
      <c r="AB17" s="163"/>
      <c r="AD17" s="149"/>
      <c r="AE17" s="170"/>
    </row>
    <row r="18" spans="2:32" hidden="1" x14ac:dyDescent="0.2">
      <c r="B18" s="159"/>
      <c r="C18" s="194"/>
      <c r="D18" s="162"/>
      <c r="E18" s="161"/>
      <c r="F18" s="162"/>
      <c r="G18" s="197"/>
      <c r="H18" s="162"/>
      <c r="I18" s="197"/>
      <c r="J18" s="162"/>
      <c r="K18" s="197"/>
      <c r="L18" s="162"/>
      <c r="M18" s="197"/>
      <c r="N18" s="162"/>
      <c r="O18" s="197"/>
      <c r="P18" s="162"/>
      <c r="Q18" s="197"/>
      <c r="R18" s="162"/>
      <c r="S18" s="197"/>
      <c r="T18" s="162"/>
      <c r="U18" s="196"/>
      <c r="V18" s="162"/>
      <c r="W18" s="197"/>
      <c r="X18" s="162"/>
      <c r="Y18" s="196"/>
      <c r="Z18" s="162"/>
      <c r="AA18" s="164"/>
      <c r="AB18" s="163"/>
      <c r="AD18" s="149"/>
      <c r="AE18" s="170"/>
    </row>
    <row r="19" spans="2:32" hidden="1" x14ac:dyDescent="0.2">
      <c r="B19" s="167">
        <v>5</v>
      </c>
      <c r="C19" s="195"/>
      <c r="D19" s="160"/>
      <c r="E19" s="161"/>
      <c r="F19" s="162"/>
      <c r="G19" s="196"/>
      <c r="H19" s="162"/>
      <c r="I19" s="196"/>
      <c r="J19" s="162"/>
      <c r="K19" s="196"/>
      <c r="L19" s="162"/>
      <c r="M19" s="196"/>
      <c r="N19" s="162"/>
      <c r="O19" s="196"/>
      <c r="P19" s="162"/>
      <c r="Q19" s="196"/>
      <c r="R19" s="162"/>
      <c r="S19" s="196"/>
      <c r="T19" s="162"/>
      <c r="U19" s="196"/>
      <c r="V19" s="162"/>
      <c r="W19" s="196"/>
      <c r="X19" s="162"/>
      <c r="Y19" s="196"/>
      <c r="Z19" s="162"/>
      <c r="AA19" s="168">
        <v>5</v>
      </c>
      <c r="AB19" s="163"/>
      <c r="AD19"/>
      <c r="AE19"/>
      <c r="AF19"/>
    </row>
    <row r="20" spans="2:32" hidden="1" x14ac:dyDescent="0.2">
      <c r="B20" s="167"/>
      <c r="C20" s="194"/>
      <c r="D20" s="160"/>
      <c r="E20" s="191"/>
      <c r="F20" s="162"/>
      <c r="G20" s="197"/>
      <c r="H20" s="162"/>
      <c r="I20" s="197"/>
      <c r="J20" s="162"/>
      <c r="K20" s="196"/>
      <c r="L20" s="162"/>
      <c r="M20" s="197"/>
      <c r="N20" s="162"/>
      <c r="O20" s="197"/>
      <c r="P20" s="162"/>
      <c r="Q20" s="197"/>
      <c r="R20" s="162"/>
      <c r="S20" s="197"/>
      <c r="T20" s="162"/>
      <c r="U20" s="196"/>
      <c r="V20" s="162"/>
      <c r="W20" s="197"/>
      <c r="X20" s="162"/>
      <c r="Y20" s="196"/>
      <c r="Z20" s="162"/>
      <c r="AA20" s="168"/>
      <c r="AB20" s="163"/>
      <c r="AD20"/>
      <c r="AE20"/>
      <c r="AF20"/>
    </row>
    <row r="21" spans="2:32" hidden="1" x14ac:dyDescent="0.2">
      <c r="B21" s="159">
        <v>6</v>
      </c>
      <c r="C21" s="195"/>
      <c r="D21" s="162"/>
      <c r="E21" s="161"/>
      <c r="F21" s="162"/>
      <c r="G21" s="196"/>
      <c r="H21" s="162"/>
      <c r="I21" s="196"/>
      <c r="J21" s="162"/>
      <c r="K21" s="196"/>
      <c r="L21" s="162"/>
      <c r="M21" s="196"/>
      <c r="N21" s="162"/>
      <c r="O21" s="196"/>
      <c r="P21" s="162"/>
      <c r="Q21" s="196"/>
      <c r="R21" s="162"/>
      <c r="S21" s="196"/>
      <c r="T21" s="162"/>
      <c r="U21" s="196"/>
      <c r="V21" s="162"/>
      <c r="W21" s="196"/>
      <c r="X21" s="162"/>
      <c r="Y21" s="196"/>
      <c r="Z21" s="162"/>
      <c r="AA21" s="164">
        <v>6</v>
      </c>
      <c r="AB21" s="163"/>
      <c r="AD21"/>
      <c r="AE21"/>
      <c r="AF21"/>
    </row>
    <row r="22" spans="2:32" hidden="1" x14ac:dyDescent="0.2">
      <c r="B22" s="159"/>
      <c r="C22" s="194"/>
      <c r="D22" s="162"/>
      <c r="E22" s="191"/>
      <c r="F22" s="162"/>
      <c r="G22" s="197"/>
      <c r="H22" s="162"/>
      <c r="I22" s="197"/>
      <c r="J22" s="162"/>
      <c r="K22" s="197"/>
      <c r="L22" s="162"/>
      <c r="M22" s="197"/>
      <c r="N22" s="162"/>
      <c r="O22" s="197"/>
      <c r="P22" s="162"/>
      <c r="Q22" s="197"/>
      <c r="R22" s="162"/>
      <c r="S22" s="197"/>
      <c r="T22" s="162"/>
      <c r="U22" s="196"/>
      <c r="V22" s="162"/>
      <c r="W22" s="197"/>
      <c r="X22" s="162"/>
      <c r="Y22" s="196"/>
      <c r="Z22" s="162"/>
      <c r="AA22" s="164"/>
      <c r="AB22" s="163"/>
      <c r="AD22" s="149"/>
      <c r="AE22" s="170"/>
    </row>
    <row r="23" spans="2:32" ht="15.75" hidden="1" x14ac:dyDescent="0.25">
      <c r="B23" s="167">
        <v>7</v>
      </c>
      <c r="C23" s="195"/>
      <c r="D23" s="162"/>
      <c r="E23" s="161"/>
      <c r="F23" s="162"/>
      <c r="G23" s="196"/>
      <c r="H23" s="162"/>
      <c r="I23" s="196"/>
      <c r="J23" s="162"/>
      <c r="K23" s="198"/>
      <c r="L23" s="162"/>
      <c r="M23" s="196"/>
      <c r="N23" s="162"/>
      <c r="O23" s="196"/>
      <c r="P23" s="162"/>
      <c r="Q23" s="196"/>
      <c r="R23" s="162"/>
      <c r="S23" s="196"/>
      <c r="T23" s="162"/>
      <c r="U23" s="196"/>
      <c r="V23" s="162"/>
      <c r="W23" s="196"/>
      <c r="X23" s="162"/>
      <c r="Y23" s="196"/>
      <c r="Z23" s="162"/>
      <c r="AA23" s="168">
        <v>7</v>
      </c>
      <c r="AB23" s="163"/>
      <c r="AD23" s="169"/>
      <c r="AE23" s="170"/>
    </row>
    <row r="24" spans="2:32" hidden="1" x14ac:dyDescent="0.2">
      <c r="B24" s="167"/>
      <c r="C24" s="194"/>
      <c r="D24" s="162"/>
      <c r="E24" s="191"/>
      <c r="F24" s="162"/>
      <c r="G24" s="196"/>
      <c r="H24" s="162"/>
      <c r="I24" s="197"/>
      <c r="J24" s="162"/>
      <c r="K24" s="196"/>
      <c r="L24" s="162"/>
      <c r="M24" s="197"/>
      <c r="N24" s="162"/>
      <c r="O24" s="197"/>
      <c r="P24" s="162"/>
      <c r="Q24" s="197"/>
      <c r="R24" s="162"/>
      <c r="S24" s="197"/>
      <c r="T24" s="162"/>
      <c r="U24" s="197"/>
      <c r="V24" s="162"/>
      <c r="W24" s="197"/>
      <c r="X24" s="162"/>
      <c r="Y24" s="196"/>
      <c r="Z24" s="162"/>
      <c r="AA24" s="168"/>
      <c r="AB24" s="163"/>
      <c r="AD24" s="169"/>
      <c r="AE24" s="170"/>
    </row>
    <row r="25" spans="2:32" hidden="1" x14ac:dyDescent="0.2">
      <c r="B25" s="159">
        <v>8</v>
      </c>
      <c r="C25" s="195"/>
      <c r="D25" s="162"/>
      <c r="E25" s="161"/>
      <c r="F25" s="162"/>
      <c r="G25" s="196"/>
      <c r="H25" s="162"/>
      <c r="I25" s="196"/>
      <c r="J25" s="162"/>
      <c r="K25" s="196"/>
      <c r="L25" s="162"/>
      <c r="M25" s="196"/>
      <c r="N25" s="162"/>
      <c r="O25" s="196"/>
      <c r="P25" s="162"/>
      <c r="Q25" s="196"/>
      <c r="R25" s="162"/>
      <c r="S25" s="196"/>
      <c r="T25" s="162"/>
      <c r="U25" s="196"/>
      <c r="V25" s="162"/>
      <c r="W25" s="196"/>
      <c r="X25" s="162"/>
      <c r="Y25" s="196"/>
      <c r="Z25" s="162"/>
      <c r="AA25" s="164">
        <v>8</v>
      </c>
      <c r="AB25" s="163"/>
      <c r="AD25" s="149"/>
      <c r="AE25" s="170"/>
    </row>
    <row r="26" spans="2:32" hidden="1" x14ac:dyDescent="0.2">
      <c r="B26" s="159"/>
      <c r="C26" s="194"/>
      <c r="D26" s="162"/>
      <c r="E26" s="191"/>
      <c r="F26" s="162"/>
      <c r="G26" s="197"/>
      <c r="H26" s="162"/>
      <c r="I26" s="197"/>
      <c r="J26" s="162"/>
      <c r="K26" s="196"/>
      <c r="L26" s="162"/>
      <c r="M26" s="197"/>
      <c r="N26" s="162"/>
      <c r="O26" s="197"/>
      <c r="P26" s="162"/>
      <c r="Q26" s="197"/>
      <c r="R26" s="162"/>
      <c r="S26" s="197"/>
      <c r="T26" s="162"/>
      <c r="U26" s="197"/>
      <c r="V26" s="162"/>
      <c r="W26" s="197"/>
      <c r="X26" s="162"/>
      <c r="Y26" s="196"/>
      <c r="Z26" s="162"/>
      <c r="AA26" s="164"/>
      <c r="AB26" s="163"/>
      <c r="AD26" s="149"/>
      <c r="AE26" s="170"/>
    </row>
    <row r="27" spans="2:32" hidden="1" x14ac:dyDescent="0.2">
      <c r="B27" s="167">
        <v>9</v>
      </c>
      <c r="C27" s="195"/>
      <c r="D27" s="162"/>
      <c r="E27" s="161"/>
      <c r="F27" s="162"/>
      <c r="G27" s="196"/>
      <c r="H27" s="162"/>
      <c r="I27" s="196"/>
      <c r="J27" s="162"/>
      <c r="K27" s="196"/>
      <c r="L27" s="162"/>
      <c r="M27" s="196"/>
      <c r="N27" s="162"/>
      <c r="O27" s="196"/>
      <c r="P27" s="162"/>
      <c r="Q27" s="196"/>
      <c r="R27" s="171"/>
      <c r="S27" s="196"/>
      <c r="T27" s="162"/>
      <c r="U27" s="196"/>
      <c r="V27" s="162"/>
      <c r="W27" s="196"/>
      <c r="X27" s="162"/>
      <c r="Y27" s="196"/>
      <c r="Z27" s="162"/>
      <c r="AA27" s="168">
        <v>9</v>
      </c>
      <c r="AB27" s="163"/>
      <c r="AD27" s="169"/>
      <c r="AE27" s="170"/>
    </row>
    <row r="28" spans="2:32" hidden="1" x14ac:dyDescent="0.2">
      <c r="B28" s="167"/>
      <c r="C28" s="194"/>
      <c r="D28" s="160"/>
      <c r="E28" s="191"/>
      <c r="F28" s="162"/>
      <c r="G28" s="196"/>
      <c r="H28" s="162"/>
      <c r="I28" s="197"/>
      <c r="J28" s="162"/>
      <c r="K28" s="196"/>
      <c r="L28" s="162"/>
      <c r="M28" s="197"/>
      <c r="N28" s="162"/>
      <c r="O28" s="197"/>
      <c r="P28" s="162"/>
      <c r="Q28" s="197"/>
      <c r="R28" s="171"/>
      <c r="S28" s="197"/>
      <c r="T28" s="162"/>
      <c r="U28" s="197"/>
      <c r="V28" s="162"/>
      <c r="W28" s="197"/>
      <c r="X28" s="162"/>
      <c r="Y28" s="196"/>
      <c r="Z28" s="162"/>
      <c r="AA28" s="168"/>
      <c r="AB28" s="163"/>
      <c r="AD28" s="169"/>
      <c r="AE28" s="149"/>
    </row>
    <row r="29" spans="2:32" hidden="1" x14ac:dyDescent="0.2">
      <c r="B29" s="159">
        <v>10</v>
      </c>
      <c r="C29" s="195"/>
      <c r="D29" s="162"/>
      <c r="E29" s="200"/>
      <c r="F29" s="162"/>
      <c r="G29" s="196"/>
      <c r="H29" s="162"/>
      <c r="I29" s="196"/>
      <c r="J29" s="162"/>
      <c r="K29" s="196"/>
      <c r="L29" s="162"/>
      <c r="M29" s="196"/>
      <c r="N29" s="162"/>
      <c r="O29" s="196"/>
      <c r="P29" s="162"/>
      <c r="Q29" s="196"/>
      <c r="R29" s="162"/>
      <c r="S29" s="196"/>
      <c r="T29" s="171"/>
      <c r="U29" s="196"/>
      <c r="V29" s="172"/>
      <c r="W29" s="196"/>
      <c r="X29" s="172"/>
      <c r="Y29" s="196"/>
      <c r="Z29" s="162"/>
      <c r="AA29" s="164">
        <v>10</v>
      </c>
      <c r="AB29" s="163"/>
      <c r="AD29" s="149"/>
      <c r="AE29" s="173"/>
    </row>
    <row r="30" spans="2:32" hidden="1" x14ac:dyDescent="0.2">
      <c r="B30" s="169"/>
      <c r="C30" s="174"/>
      <c r="D30" s="175"/>
      <c r="E30" s="174"/>
    </row>
    <row r="31" spans="2:32" ht="20.25" hidden="1" x14ac:dyDescent="0.3">
      <c r="B31" s="176" t="s">
        <v>94</v>
      </c>
      <c r="C31" s="177"/>
      <c r="AA31" s="176" t="s">
        <v>95</v>
      </c>
      <c r="AB31" s="178"/>
      <c r="AE31" s="179"/>
    </row>
    <row r="34" spans="4:28" x14ac:dyDescent="0.2">
      <c r="AB34" s="179"/>
    </row>
    <row r="39" spans="4:28" x14ac:dyDescent="0.2">
      <c r="D39" s="180"/>
      <c r="E39" s="181"/>
    </row>
    <row r="57" spans="2:3" x14ac:dyDescent="0.2">
      <c r="B57" s="149" t="s">
        <v>13</v>
      </c>
    </row>
    <row r="58" spans="2:3" x14ac:dyDescent="0.2">
      <c r="B58" s="169">
        <v>0</v>
      </c>
      <c r="C58" s="174"/>
    </row>
    <row r="59" spans="2:3" x14ac:dyDescent="0.2">
      <c r="B59" s="169">
        <v>1</v>
      </c>
      <c r="C59" s="174"/>
    </row>
    <row r="60" spans="2:3" x14ac:dyDescent="0.2">
      <c r="B60" s="169">
        <v>2</v>
      </c>
      <c r="C60" s="174"/>
    </row>
    <row r="61" spans="2:3" x14ac:dyDescent="0.2">
      <c r="B61" s="169">
        <v>3</v>
      </c>
      <c r="C61" s="174"/>
    </row>
    <row r="62" spans="2:3" x14ac:dyDescent="0.2">
      <c r="B62" s="169">
        <v>4</v>
      </c>
      <c r="C62" s="174"/>
    </row>
    <row r="63" spans="2:3" x14ac:dyDescent="0.2">
      <c r="B63" s="169">
        <v>5</v>
      </c>
      <c r="C63" s="174"/>
    </row>
    <row r="64" spans="2:3" x14ac:dyDescent="0.2">
      <c r="B64" s="169">
        <v>6</v>
      </c>
      <c r="C64" s="174"/>
    </row>
    <row r="65" spans="2:5" x14ac:dyDescent="0.2">
      <c r="B65" s="169">
        <v>7</v>
      </c>
      <c r="C65" s="174"/>
    </row>
    <row r="66" spans="2:5" x14ac:dyDescent="0.2">
      <c r="B66" s="169">
        <v>8</v>
      </c>
      <c r="C66" s="174"/>
    </row>
    <row r="67" spans="2:5" x14ac:dyDescent="0.2">
      <c r="B67" s="169">
        <v>9</v>
      </c>
      <c r="C67" s="174"/>
    </row>
    <row r="68" spans="2:5" x14ac:dyDescent="0.2">
      <c r="B68" s="169">
        <v>10</v>
      </c>
      <c r="C68" s="174"/>
    </row>
    <row r="70" spans="2:5" x14ac:dyDescent="0.2">
      <c r="C70" s="179" t="e">
        <f>IRR(C58:C68)</f>
        <v>#NUM!</v>
      </c>
      <c r="D70" s="180"/>
      <c r="E70" s="181"/>
    </row>
    <row r="77" spans="2:5" x14ac:dyDescent="0.2">
      <c r="E77" s="147">
        <v>0</v>
      </c>
    </row>
    <row r="80" spans="2:5" x14ac:dyDescent="0.2">
      <c r="D80" s="162"/>
      <c r="E80" s="182">
        <f>$G$3</f>
        <v>0</v>
      </c>
    </row>
    <row r="81" spans="4:5" x14ac:dyDescent="0.2">
      <c r="D81" s="162"/>
      <c r="E81" s="162"/>
    </row>
    <row r="83" spans="4:5" x14ac:dyDescent="0.2">
      <c r="E83" s="182">
        <f>$G$3</f>
        <v>0</v>
      </c>
    </row>
    <row r="85" spans="4:5" x14ac:dyDescent="0.2">
      <c r="E85" s="182">
        <f>$G$4</f>
        <v>0</v>
      </c>
    </row>
    <row r="87" spans="4:5" x14ac:dyDescent="0.2">
      <c r="E87" s="182">
        <f>$G$5</f>
        <v>0</v>
      </c>
    </row>
    <row r="89" spans="4:5" x14ac:dyDescent="0.2">
      <c r="E89" s="182">
        <f>$G$6</f>
        <v>0</v>
      </c>
    </row>
    <row r="109" spans="5:5" x14ac:dyDescent="0.2">
      <c r="E109"/>
    </row>
    <row r="110" spans="5:5" x14ac:dyDescent="0.2">
      <c r="E110"/>
    </row>
    <row r="111" spans="5:5" x14ac:dyDescent="0.2">
      <c r="E111"/>
    </row>
    <row r="112" spans="5:5" x14ac:dyDescent="0.2">
      <c r="E112"/>
    </row>
    <row r="113" spans="5:5" x14ac:dyDescent="0.2">
      <c r="E113"/>
    </row>
    <row r="114" spans="5:5" x14ac:dyDescent="0.2">
      <c r="E114"/>
    </row>
    <row r="115" spans="5:5" x14ac:dyDescent="0.2">
      <c r="E115"/>
    </row>
    <row r="116" spans="5:5" x14ac:dyDescent="0.2">
      <c r="E116"/>
    </row>
    <row r="117" spans="5:5" x14ac:dyDescent="0.2">
      <c r="E117"/>
    </row>
    <row r="118" spans="5:5" x14ac:dyDescent="0.2">
      <c r="E118"/>
    </row>
    <row r="119" spans="5:5" x14ac:dyDescent="0.2">
      <c r="E119"/>
    </row>
    <row r="120" spans="5:5" x14ac:dyDescent="0.2">
      <c r="E120"/>
    </row>
    <row r="121" spans="5:5" x14ac:dyDescent="0.2">
      <c r="E121"/>
    </row>
    <row r="122" spans="5:5" x14ac:dyDescent="0.2">
      <c r="E122"/>
    </row>
    <row r="123" spans="5:5" x14ac:dyDescent="0.2">
      <c r="E123"/>
    </row>
    <row r="124" spans="5:5" x14ac:dyDescent="0.2">
      <c r="E124"/>
    </row>
    <row r="125" spans="5:5" x14ac:dyDescent="0.2">
      <c r="E125"/>
    </row>
    <row r="126" spans="5:5" x14ac:dyDescent="0.2">
      <c r="E126"/>
    </row>
    <row r="127" spans="5:5" x14ac:dyDescent="0.2">
      <c r="E127"/>
    </row>
    <row r="128" spans="5:5" x14ac:dyDescent="0.2">
      <c r="E128"/>
    </row>
    <row r="129" spans="5:5" x14ac:dyDescent="0.2">
      <c r="E129"/>
    </row>
    <row r="130" spans="5:5" x14ac:dyDescent="0.2">
      <c r="E130"/>
    </row>
    <row r="131" spans="5:5" x14ac:dyDescent="0.2">
      <c r="E131"/>
    </row>
  </sheetData>
  <sheetProtection sheet="1" objects="1" scenarios="1" selectLockedCells="1"/>
  <conditionalFormatting sqref="D21">
    <cfRule type="expression" priority="215">
      <formula>"If($G$2=$B$21,""+"")"</formula>
    </cfRule>
  </conditionalFormatting>
  <conditionalFormatting sqref="E19">
    <cfRule type="expression" dxfId="8" priority="9">
      <formula>$G$2=$B$19</formula>
    </cfRule>
  </conditionalFormatting>
  <conditionalFormatting sqref="E21">
    <cfRule type="expression" dxfId="7" priority="8">
      <formula>$G$2=$B$21</formula>
    </cfRule>
  </conditionalFormatting>
  <conditionalFormatting sqref="E27">
    <cfRule type="expression" dxfId="6" priority="7">
      <formula>$G$2=$B$27</formula>
    </cfRule>
  </conditionalFormatting>
  <conditionalFormatting sqref="E23">
    <cfRule type="expression" dxfId="5" priority="6">
      <formula>$G$2=$B$23</formula>
    </cfRule>
  </conditionalFormatting>
  <conditionalFormatting sqref="E17">
    <cfRule type="expression" dxfId="4" priority="5">
      <formula>$G$2=$B$17</formula>
    </cfRule>
  </conditionalFormatting>
  <conditionalFormatting sqref="E15">
    <cfRule type="expression" dxfId="3" priority="4">
      <formula>$G$2=$B$15</formula>
    </cfRule>
  </conditionalFormatting>
  <conditionalFormatting sqref="E13">
    <cfRule type="expression" dxfId="2" priority="3">
      <formula>$G$2=$B$13</formula>
    </cfRule>
  </conditionalFormatting>
  <conditionalFormatting sqref="E11">
    <cfRule type="expression" dxfId="1" priority="2">
      <formula>$G$2=$B$11</formula>
    </cfRule>
  </conditionalFormatting>
  <conditionalFormatting sqref="E25">
    <cfRule type="expression" dxfId="0" priority="1">
      <formula>$G$2=$B$25</formula>
    </cfRule>
  </conditionalFormatting>
  <pageMargins left="0.7" right="0.7" top="0.75" bottom="0.75" header="0.3" footer="0.3"/>
  <pageSetup scale="45" orientation="landscape"/>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LICENSE</vt:lpstr>
      <vt:lpstr>(1)Tbl.Cnts</vt:lpstr>
      <vt:lpstr>(2)Instructions</vt:lpstr>
      <vt:lpstr>(3)TVM</vt:lpstr>
      <vt:lpstr>(4)NPV-IRR Annual</vt:lpstr>
      <vt:lpstr>(5)NPV-IRR Annuities</vt:lpstr>
      <vt:lpstr>(6)Amortization Schedule </vt:lpstr>
      <vt:lpstr>(7)Annual Summary</vt:lpstr>
      <vt:lpstr>(8)Statistics</vt:lpstr>
      <vt:lpstr>(9)Basic Math</vt:lpstr>
      <vt:lpstr>(10)Capital Accumulation</vt:lpstr>
      <vt:lpstr>'(1)Tbl.Cnts'!Print_Area</vt:lpstr>
      <vt:lpstr>'(2)Instructions'!Print_Area</vt:lpstr>
    </vt:vector>
  </TitlesOfParts>
  <Manager/>
  <Company>CCIM Institute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Financial Calculator V 12.0</dc:title>
  <dc:subject>Financial and Statistical Calculations</dc:subject>
  <dc:creator>Robert L. Ward</dc:creator>
  <cp:keywords/>
  <dc:description>This workbook perform all compounding and discounting functions, mortgage amort,  INPV and IRR w/ CFs and annuities, basic statistics calcualtions, basic math, and Capital Accumulation</dc:description>
  <cp:lastModifiedBy>Joseph Larkin</cp:lastModifiedBy>
  <cp:revision>12</cp:revision>
  <cp:lastPrinted>2016-02-12T17:44:27Z</cp:lastPrinted>
  <dcterms:created xsi:type="dcterms:W3CDTF">2003-01-13T03:54:11Z</dcterms:created>
  <dcterms:modified xsi:type="dcterms:W3CDTF">2024-12-25T20:50:47Z</dcterms:modified>
  <cp:category>02/03/16 Version</cp:category>
</cp:coreProperties>
</file>